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D:\Requerimientos\TablerosBI\Monitoreo\"/>
    </mc:Choice>
  </mc:AlternateContent>
  <xr:revisionPtr revIDLastSave="115" documentId="13_ncr:1_{36E945A1-54A3-4A61-9DED-A39F13CB8B2C}" xr6:coauthVersionLast="47" xr6:coauthVersionMax="47" xr10:uidLastSave="{4A4F92CB-1075-4C2B-BF09-EB038B6C736B}"/>
  <bookViews>
    <workbookView xWindow="-120" yWindow="-120" windowWidth="29040" windowHeight="15840" xr2:uid="{48B07D19-9BE6-4538-92AE-B5920585F40E}"/>
  </bookViews>
  <sheets>
    <sheet name="min_indsegu" sheetId="1" r:id="rId1"/>
    <sheet name="Definicio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1" l="1"/>
  <c r="N81" i="1"/>
  <c r="N82" i="1"/>
  <c r="N83" i="1"/>
  <c r="N84" i="1"/>
  <c r="N85" i="1"/>
  <c r="M80" i="1"/>
  <c r="M81" i="1"/>
  <c r="M82" i="1"/>
  <c r="M83" i="1"/>
  <c r="M84" i="1"/>
  <c r="M85" i="1"/>
  <c r="N79" i="1"/>
  <c r="M79" i="1"/>
  <c r="M76" i="1"/>
  <c r="M77" i="1"/>
  <c r="M78" i="1"/>
  <c r="N76" i="1"/>
  <c r="N77" i="1"/>
  <c r="N78" i="1"/>
  <c r="N67" i="1"/>
  <c r="N74" i="1"/>
  <c r="N75" i="1"/>
  <c r="M74" i="1"/>
  <c r="M75" i="1"/>
  <c r="M67" i="1"/>
  <c r="M68" i="1"/>
  <c r="M69" i="1"/>
  <c r="M70" i="1"/>
  <c r="M71" i="1"/>
  <c r="M72" i="1"/>
  <c r="M73" i="1"/>
  <c r="M66" i="1"/>
  <c r="N64" i="1"/>
  <c r="N65" i="1"/>
  <c r="N66" i="1"/>
  <c r="N68" i="1"/>
  <c r="N69" i="1"/>
  <c r="N70" i="1"/>
  <c r="N71" i="1"/>
  <c r="N72" i="1"/>
  <c r="N73" i="1"/>
  <c r="N63" i="1"/>
  <c r="M65" i="1"/>
  <c r="M64" i="1"/>
  <c r="M56" i="1"/>
  <c r="N2" i="1"/>
  <c r="M2" i="1"/>
  <c r="K2" i="1"/>
  <c r="J2" i="1"/>
  <c r="L2" i="1" s="1"/>
  <c r="N58" i="1"/>
  <c r="N59" i="1"/>
  <c r="N60" i="1"/>
  <c r="N61" i="1"/>
  <c r="N62" i="1"/>
  <c r="J57" i="1"/>
  <c r="K57" i="1"/>
  <c r="M57" i="1"/>
  <c r="J58" i="1"/>
  <c r="K58" i="1"/>
  <c r="M58" i="1"/>
  <c r="J59" i="1"/>
  <c r="K59" i="1"/>
  <c r="M59" i="1"/>
  <c r="J60" i="1"/>
  <c r="K60" i="1"/>
  <c r="M60" i="1"/>
  <c r="J61" i="1"/>
  <c r="K61" i="1"/>
  <c r="M61" i="1"/>
  <c r="J62" i="1"/>
  <c r="K62" i="1"/>
  <c r="M62" i="1"/>
  <c r="J63" i="1"/>
  <c r="K63" i="1"/>
  <c r="M63" i="1"/>
  <c r="J56" i="1"/>
  <c r="K56" i="1"/>
  <c r="J54" i="1"/>
  <c r="K54" i="1"/>
  <c r="L54" i="1"/>
  <c r="M54" i="1"/>
  <c r="J55" i="1"/>
  <c r="K55" i="1"/>
  <c r="M55" i="1"/>
  <c r="J53" i="1"/>
  <c r="K53" i="1"/>
  <c r="L53" i="1"/>
  <c r="M53" i="1"/>
  <c r="J52" i="1"/>
  <c r="K52" i="1"/>
  <c r="L52" i="1" s="1"/>
  <c r="M52" i="1"/>
  <c r="J51" i="1"/>
  <c r="K51" i="1"/>
  <c r="M51" i="1"/>
  <c r="J50" i="1"/>
  <c r="K50" i="1"/>
  <c r="M50" i="1"/>
  <c r="N3" i="1"/>
  <c r="N4" i="1"/>
  <c r="J7" i="1"/>
  <c r="M7" i="1"/>
  <c r="K9" i="1"/>
  <c r="J9" i="1"/>
  <c r="M10" i="1"/>
  <c r="N11" i="1"/>
  <c r="N12" i="1"/>
  <c r="J14" i="1"/>
  <c r="J15" i="1"/>
  <c r="K16" i="1"/>
  <c r="K17" i="1"/>
  <c r="M17" i="1"/>
  <c r="N18" i="1"/>
  <c r="N19" i="1"/>
  <c r="N20" i="1"/>
  <c r="J23" i="1"/>
  <c r="K24" i="1"/>
  <c r="K25" i="1"/>
  <c r="N25" i="1"/>
  <c r="N26" i="1"/>
  <c r="N27" i="1"/>
  <c r="N30" i="1"/>
  <c r="J30" i="1"/>
  <c r="M31" i="1"/>
  <c r="J32" i="1"/>
  <c r="K32" i="1"/>
  <c r="J33" i="1"/>
  <c r="K33" i="1"/>
  <c r="N33" i="1"/>
  <c r="K34" i="1"/>
  <c r="N35" i="1"/>
  <c r="K35" i="1"/>
  <c r="J36" i="1"/>
  <c r="N38" i="1"/>
  <c r="J39" i="1"/>
  <c r="K40" i="1"/>
  <c r="J41" i="1"/>
  <c r="K41" i="1"/>
  <c r="N41" i="1"/>
  <c r="J42" i="1"/>
  <c r="K42" i="1"/>
  <c r="N43" i="1"/>
  <c r="K43" i="1"/>
  <c r="K44" i="1"/>
  <c r="J46" i="1"/>
  <c r="N46" i="1"/>
  <c r="J47" i="1"/>
  <c r="M47" i="1"/>
  <c r="J48" i="1"/>
  <c r="K48" i="1"/>
  <c r="K49" i="1"/>
  <c r="N49" i="1"/>
  <c r="K47" i="1"/>
  <c r="J45" i="1"/>
  <c r="K39" i="1"/>
  <c r="J38" i="1"/>
  <c r="J37" i="1"/>
  <c r="K31" i="1"/>
  <c r="J29" i="1"/>
  <c r="K23" i="1"/>
  <c r="M22" i="1"/>
  <c r="J21" i="1"/>
  <c r="J13" i="1"/>
  <c r="N10" i="1"/>
  <c r="K8" i="1"/>
  <c r="K7" i="1"/>
  <c r="M6" i="1"/>
  <c r="N57" i="1"/>
  <c r="N56" i="1"/>
  <c r="N55" i="1"/>
  <c r="N54" i="1"/>
  <c r="N53" i="1"/>
  <c r="N52" i="1"/>
  <c r="N51" i="1"/>
  <c r="N50" i="1"/>
  <c r="J49" i="1"/>
  <c r="N47" i="1"/>
  <c r="K46" i="1"/>
  <c r="N45" i="1"/>
  <c r="K45" i="1"/>
  <c r="M45" i="1"/>
  <c r="M43" i="1"/>
  <c r="J43" i="1"/>
  <c r="N39" i="1"/>
  <c r="M39" i="1"/>
  <c r="K38" i="1"/>
  <c r="N37" i="1"/>
  <c r="K37" i="1"/>
  <c r="M37" i="1"/>
  <c r="K36" i="1"/>
  <c r="N36" i="1"/>
  <c r="M35" i="1"/>
  <c r="J35" i="1"/>
  <c r="N34" i="1"/>
  <c r="J34" i="1"/>
  <c r="N31" i="1"/>
  <c r="J31" i="1"/>
  <c r="K30" i="1"/>
  <c r="N29" i="1"/>
  <c r="K29" i="1"/>
  <c r="M29" i="1"/>
  <c r="K28" i="1"/>
  <c r="N28" i="1"/>
  <c r="M28" i="1"/>
  <c r="J28" i="1"/>
  <c r="K27" i="1"/>
  <c r="M27" i="1"/>
  <c r="J27" i="1"/>
  <c r="M26" i="1"/>
  <c r="J26" i="1"/>
  <c r="N23" i="1"/>
  <c r="K22" i="1"/>
  <c r="N22" i="1"/>
  <c r="N21" i="1"/>
  <c r="K21" i="1"/>
  <c r="M21" i="1"/>
  <c r="K20" i="1"/>
  <c r="M20" i="1"/>
  <c r="J20" i="1"/>
  <c r="K19" i="1"/>
  <c r="M19" i="1"/>
  <c r="J19" i="1"/>
  <c r="K18" i="1"/>
  <c r="J18" i="1"/>
  <c r="N17" i="1"/>
  <c r="N15" i="1"/>
  <c r="K15" i="1"/>
  <c r="K14" i="1"/>
  <c r="N14" i="1"/>
  <c r="N13" i="1"/>
  <c r="K13" i="1"/>
  <c r="M13" i="1"/>
  <c r="K12" i="1"/>
  <c r="M12" i="1"/>
  <c r="J12" i="1"/>
  <c r="K11" i="1"/>
  <c r="M11" i="1"/>
  <c r="J11" i="1"/>
  <c r="K10" i="1"/>
  <c r="J10" i="1"/>
  <c r="N9" i="1"/>
  <c r="N7" i="1"/>
  <c r="K6" i="1"/>
  <c r="N6" i="1"/>
  <c r="N5" i="1"/>
  <c r="K5" i="1"/>
  <c r="M5" i="1"/>
  <c r="J5" i="1"/>
  <c r="K4" i="1"/>
  <c r="M4" i="1"/>
  <c r="J4" i="1"/>
  <c r="K3" i="1"/>
  <c r="M3" i="1"/>
  <c r="J3" i="1"/>
  <c r="L59" i="1" l="1"/>
  <c r="L61" i="1"/>
  <c r="L12" i="1"/>
  <c r="L63" i="1"/>
  <c r="L50" i="1"/>
  <c r="L60" i="1"/>
  <c r="L57" i="1"/>
  <c r="L3" i="1"/>
  <c r="L62" i="1"/>
  <c r="L58" i="1"/>
  <c r="L55" i="1"/>
  <c r="L51" i="1"/>
  <c r="L46" i="1"/>
  <c r="L56" i="1"/>
  <c r="L5" i="1"/>
  <c r="L10" i="1"/>
  <c r="L29" i="1"/>
  <c r="L38" i="1"/>
  <c r="L14" i="1"/>
  <c r="L30" i="1"/>
  <c r="L33" i="1"/>
  <c r="L42" i="1"/>
  <c r="M15" i="1"/>
  <c r="M18" i="1"/>
  <c r="M23" i="1"/>
  <c r="K26" i="1"/>
  <c r="L26" i="1" s="1"/>
  <c r="L13" i="1"/>
  <c r="M41" i="1"/>
  <c r="J25" i="1"/>
  <c r="J44" i="1"/>
  <c r="L45" i="1"/>
  <c r="N42" i="1"/>
  <c r="M25" i="1"/>
  <c r="M33" i="1"/>
  <c r="N44" i="1"/>
  <c r="L34" i="1"/>
  <c r="J17" i="1"/>
  <c r="M9" i="1"/>
  <c r="L21" i="1"/>
  <c r="L49" i="1"/>
  <c r="M49" i="1"/>
  <c r="L37" i="1"/>
  <c r="L7" i="1"/>
  <c r="L18" i="1"/>
  <c r="L20" i="1"/>
  <c r="J22" i="1"/>
  <c r="L22" i="1" s="1"/>
  <c r="J24" i="1"/>
  <c r="L24" i="1" s="1"/>
  <c r="L28" i="1"/>
  <c r="N32" i="1"/>
  <c r="N48" i="1"/>
  <c r="J16" i="1"/>
  <c r="L16" i="1" s="1"/>
  <c r="M24" i="1"/>
  <c r="L35" i="1"/>
  <c r="L44" i="1"/>
  <c r="L48" i="1"/>
  <c r="N16" i="1"/>
  <c r="N24" i="1"/>
  <c r="L4" i="1"/>
  <c r="J6" i="1"/>
  <c r="L6" i="1" s="1"/>
  <c r="J8" i="1"/>
  <c r="L8" i="1" s="1"/>
  <c r="J40" i="1"/>
  <c r="L40" i="1" s="1"/>
  <c r="L39" i="1"/>
  <c r="N8" i="1"/>
  <c r="L19" i="1"/>
  <c r="L23" i="1"/>
  <c r="N40" i="1"/>
  <c r="L32" i="1"/>
  <c r="L36" i="1"/>
  <c r="L17" i="1"/>
  <c r="L15" i="1"/>
  <c r="L31" i="1"/>
  <c r="L47" i="1"/>
  <c r="L11" i="1"/>
  <c r="L43" i="1"/>
  <c r="L27" i="1"/>
  <c r="L9" i="1"/>
  <c r="L25" i="1"/>
  <c r="L41" i="1"/>
  <c r="M8" i="1"/>
  <c r="M14" i="1"/>
  <c r="M16" i="1"/>
  <c r="M30" i="1"/>
  <c r="M32" i="1"/>
  <c r="M34" i="1"/>
  <c r="M36" i="1"/>
  <c r="M38" i="1"/>
  <c r="M40" i="1"/>
  <c r="M42" i="1"/>
  <c r="M44" i="1"/>
  <c r="M46" i="1"/>
  <c r="M48" i="1"/>
</calcChain>
</file>

<file path=xl/sharedStrings.xml><?xml version="1.0" encoding="utf-8"?>
<sst xmlns="http://schemas.openxmlformats.org/spreadsheetml/2006/main" count="58" uniqueCount="54">
  <si>
    <t>ID_INDIC_SEG</t>
  </si>
  <si>
    <t>MES</t>
  </si>
  <si>
    <t>TOTAL TRABAJADORES</t>
  </si>
  <si>
    <t>INCIDENTES</t>
  </si>
  <si>
    <t>ACCIDENTES LEVES</t>
  </si>
  <si>
    <t>ACCIDENTES INCAPACITANTES</t>
  </si>
  <si>
    <t>VÍCTIMAS MORTALES</t>
  </si>
  <si>
    <t>DIAS PERDIDOS</t>
  </si>
  <si>
    <t>HORAS HOMBRE TRABAJADAS</t>
  </si>
  <si>
    <t>ÍNDICE DE FRECUENCIA</t>
  </si>
  <si>
    <t>ÍNDICE DE SEVERIDAD</t>
  </si>
  <si>
    <t>ÍNDICE DE ACCIDENTABILIDAD</t>
  </si>
  <si>
    <t>ACCIDENTES MORTALES POR 10'000,000 HHT</t>
  </si>
  <si>
    <t>HHT/TRABAJADORES</t>
  </si>
  <si>
    <t>1.58</t>
  </si>
  <si>
    <t>0.22</t>
  </si>
  <si>
    <t>1.97</t>
  </si>
  <si>
    <t>0.75</t>
  </si>
  <si>
    <t>1.61</t>
  </si>
  <si>
    <t>0.03</t>
  </si>
  <si>
    <t>1.94</t>
  </si>
  <si>
    <t>1.13</t>
  </si>
  <si>
    <t>1.65</t>
  </si>
  <si>
    <t>0.04</t>
  </si>
  <si>
    <t>1.68</t>
  </si>
  <si>
    <t>1.01</t>
  </si>
  <si>
    <t>1.84</t>
  </si>
  <si>
    <t>1.05</t>
  </si>
  <si>
    <t>1.64</t>
  </si>
  <si>
    <t>0.51</t>
  </si>
  <si>
    <t>1.60</t>
  </si>
  <si>
    <t>0.39</t>
  </si>
  <si>
    <t>1.77</t>
  </si>
  <si>
    <t>0.08</t>
  </si>
  <si>
    <t>1.63</t>
  </si>
  <si>
    <t>0.78</t>
  </si>
  <si>
    <t>1.92</t>
  </si>
  <si>
    <t>0.65</t>
  </si>
  <si>
    <t>1.69</t>
  </si>
  <si>
    <t>0.59</t>
  </si>
  <si>
    <t>1.70</t>
  </si>
  <si>
    <t>0.69</t>
  </si>
  <si>
    <t>2.52</t>
  </si>
  <si>
    <t>0.45</t>
  </si>
  <si>
    <t>1.72</t>
  </si>
  <si>
    <t>0.60</t>
  </si>
  <si>
    <t>2.36</t>
  </si>
  <si>
    <t>1.75</t>
  </si>
  <si>
    <t>0.29</t>
  </si>
  <si>
    <t>1.95</t>
  </si>
  <si>
    <t>1.43</t>
  </si>
  <si>
    <t>0.02</t>
  </si>
  <si>
    <t>0.27</t>
  </si>
  <si>
    <t>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</si>
</sst>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7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/>
    <xf numFmtId="1" fontId="0" fillId="0" borderId="0" xfId="0" applyNumberFormat="1" applyFont="1"/>
    <xf numFmtId="17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755650</xdr:colOff>
      <xdr:row>2</xdr:row>
      <xdr:rowOff>82550</xdr:rowOff>
    </xdr:from>
    <xdr:to>
      <xdr:col>9</xdr:col>
      <xdr:colOff>701676</xdr:colOff>
      <xdr:row>8</xdr:row>
      <xdr:rowOff>31750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852ACCD6-DCFF-4308-A05D-6EC9E31BBE9C}"/>
            </a:ext>
          </a:extLst>
        </xdr:cNvPr>
        <xdr:cNvGrpSpPr/>
      </xdr:nvGrpSpPr>
      <xdr:grpSpPr>
        <a:xfrm>
          <a:off x="755650" y="463550"/>
          <a:ext cx="6804026" cy="1092200"/>
          <a:chOff x="755650" y="450850"/>
          <a:chExt cx="6804026" cy="1047888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2" name="CuadroTexto 1">
                <a:extLst>
                  <a:ext uri="{FF2B5EF4-FFF2-40B4-BE49-F238E27FC236}">
                    <a16:creationId xmlns:a16="http://schemas.microsoft.com/office/drawing/2014/main" id="{59E765B1-DD8D-484B-BB1E-70BC90291F2A}"/>
                  </a:ext>
                </a:extLst>
              </xdr:cNvPr>
              <xdr:cNvSpPr txBox="1"/>
            </xdr:nvSpPr>
            <xdr:spPr>
              <a:xfrm>
                <a:off x="755650" y="946151"/>
                <a:ext cx="6804026" cy="55258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ES" sz="1100" b="0" i="1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𝑛𝑑𝑖𝑐𝑒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𝐹𝑟𝑒𝑐𝑢𝑒𝑛𝑐𝑖𝑎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=</m:t>
                      </m:r>
                      <m:d>
                        <m:dPr>
                          <m:ctrlPr>
                            <a:rPr lang="es-E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fPr>
                            <m:num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𝐴𝑐𝑐𝑖𝑑𝑒𝑛𝑡𝑒𝑠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𝑖𝑛𝑐𝑎𝑝𝑎𝑐𝑖𝑡𝑎𝑛𝑡𝑒𝑠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+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𝑉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í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𝑐𝑡𝑖𝑚𝑎𝑠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𝑀𝑜𝑟𝑡𝑎𝑙𝑒𝑠</m:t>
                              </m:r>
                            </m:num>
                            <m:den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𝐻𝑜𝑟𝑎𝑠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h𝑜𝑚𝑏𝑟𝑒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𝑡𝑟𝑎𝑏𝑎𝑗𝑎𝑑𝑎𝑠</m:t>
                              </m:r>
                            </m:den>
                          </m:f>
                        </m:e>
                      </m:d>
                      <m:r>
                        <a:rPr lang="es-ES" sz="1100" b="0" i="1">
                          <a:latin typeface="Cambria Math" panose="02040503050406030204" pitchFamily="18" charset="0"/>
                        </a:rPr>
                        <m:t>∗1 000 000</m:t>
                      </m:r>
                    </m:oMath>
                  </m:oMathPara>
                </a14:m>
                <a:endParaRPr lang="es-ES" sz="1100" b="0"/>
              </a:p>
              <a:p>
                <a:endParaRPr lang="es-PE" sz="1100"/>
              </a:p>
            </xdr:txBody>
          </xdr:sp>
        </mc:Choice>
        <mc:Fallback xmlns="">
          <xdr:sp macro="" textlink="">
            <xdr:nvSpPr>
              <xdr:cNvPr id="2" name="CuadroTexto 1">
                <a:extLst>
                  <a:ext uri="{FF2B5EF4-FFF2-40B4-BE49-F238E27FC236}">
                    <a16:creationId xmlns:a16="http://schemas.microsoft.com/office/drawing/2014/main" id="{59E765B1-DD8D-484B-BB1E-70BC90291F2A}"/>
                  </a:ext>
                </a:extLst>
              </xdr:cNvPr>
              <xdr:cNvSpPr txBox="1"/>
            </xdr:nvSpPr>
            <xdr:spPr>
              <a:xfrm>
                <a:off x="755650" y="946151"/>
                <a:ext cx="6804026" cy="55258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r>
                  <a:rPr lang="es-ES" sz="1100" b="0" i="0">
                    <a:latin typeface="Cambria Math" panose="02040503050406030204" pitchFamily="18" charset="0"/>
                  </a:rPr>
                  <a:t>Í𝑛𝑑𝑖𝑐𝑒 𝑑𝑒 𝐹𝑟𝑒𝑐𝑢𝑒𝑛𝑐𝑖𝑎=(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(𝐴𝑐𝑐𝑖𝑑𝑒𝑛𝑡𝑒𝑠 𝑖𝑛𝑐𝑎𝑝𝑎𝑐𝑖𝑡𝑎𝑛𝑡𝑒𝑠+𝑉í𝑐𝑡𝑖𝑚𝑎𝑠 𝑀𝑜𝑟𝑡𝑎𝑙𝑒𝑠)/(𝐻𝑜𝑟𝑎𝑠 ℎ𝑜𝑚𝑏𝑟𝑒 𝑡𝑟𝑎𝑏𝑎𝑗𝑎𝑑𝑎𝑠)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)</a:t>
                </a:r>
                <a:r>
                  <a:rPr lang="es-ES" sz="1100" b="0" i="0">
                    <a:latin typeface="Cambria Math" panose="02040503050406030204" pitchFamily="18" charset="0"/>
                  </a:rPr>
                  <a:t>∗1 000 000</a:t>
                </a:r>
                <a:endParaRPr lang="es-ES" sz="1100" b="0"/>
              </a:p>
              <a:p>
                <a:endParaRPr lang="es-PE" sz="1100"/>
              </a:p>
            </xdr:txBody>
          </xdr:sp>
        </mc:Fallback>
      </mc:AlternateContent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370EE5B-D249-4FD4-80EE-69B68E6D8AE1}"/>
              </a:ext>
            </a:extLst>
          </xdr:cNvPr>
          <xdr:cNvSpPr txBox="1"/>
        </xdr:nvSpPr>
        <xdr:spPr>
          <a:xfrm>
            <a:off x="809626" y="450850"/>
            <a:ext cx="6677024" cy="444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Índice de Frecuencia: Significa el número de accidentes en jornada de trabajo con baja ocurridos por cada millón de horas trabajadas.</a:t>
            </a:r>
            <a:endParaRPr lang="es-PE" sz="1100"/>
          </a:p>
        </xdr:txBody>
      </xdr:sp>
    </xdr:grpSp>
    <xdr:clientData/>
  </xdr:twoCellAnchor>
  <xdr:twoCellAnchor>
    <xdr:from>
      <xdr:col>0</xdr:col>
      <xdr:colOff>673100</xdr:colOff>
      <xdr:row>10</xdr:row>
      <xdr:rowOff>101600</xdr:rowOff>
    </xdr:from>
    <xdr:to>
      <xdr:col>9</xdr:col>
      <xdr:colOff>619126</xdr:colOff>
      <xdr:row>15</xdr:row>
      <xdr:rowOff>79246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35658F07-AC7F-40D5-A7F8-9F73C3D1418B}"/>
            </a:ext>
          </a:extLst>
        </xdr:cNvPr>
        <xdr:cNvGrpSpPr/>
      </xdr:nvGrpSpPr>
      <xdr:grpSpPr>
        <a:xfrm>
          <a:off x="673100" y="2006600"/>
          <a:ext cx="6804026" cy="930146"/>
          <a:chOff x="755650" y="577102"/>
          <a:chExt cx="6804026" cy="958772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9" name="CuadroTexto 8">
                <a:extLst>
                  <a:ext uri="{FF2B5EF4-FFF2-40B4-BE49-F238E27FC236}">
                    <a16:creationId xmlns:a16="http://schemas.microsoft.com/office/drawing/2014/main" id="{245545A6-042B-4DB5-93C0-E3E0AE0527C8}"/>
                  </a:ext>
                </a:extLst>
              </xdr:cNvPr>
              <xdr:cNvSpPr txBox="1"/>
            </xdr:nvSpPr>
            <xdr:spPr>
              <a:xfrm>
                <a:off x="755650" y="946151"/>
                <a:ext cx="6804026" cy="58972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ES" sz="1100" b="0" i="1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𝑛𝑑𝑖𝑐𝑒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𝑆𝑒𝑣𝑒𝑟𝑖𝑑𝑎𝑑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=</m:t>
                      </m:r>
                      <m:d>
                        <m:dPr>
                          <m:ctrlPr>
                            <a:rPr lang="es-E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fPr>
                            <m:num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𝐷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í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𝑎𝑠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𝑝𝑒𝑟𝑑𝑖𝑑𝑜𝑠</m:t>
                              </m:r>
                            </m:num>
                            <m:den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𝐻𝑜𝑟𝑎𝑠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h𝑜𝑚𝑏𝑟𝑒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𝑡𝑟𝑎𝑏𝑎𝑗𝑎𝑑𝑎𝑠</m:t>
                              </m:r>
                            </m:den>
                          </m:f>
                        </m:e>
                      </m:d>
                      <m:r>
                        <a:rPr lang="es-ES" sz="1100" b="0" i="1">
                          <a:latin typeface="Cambria Math" panose="02040503050406030204" pitchFamily="18" charset="0"/>
                        </a:rPr>
                        <m:t>∗1 000 000 </m:t>
                      </m:r>
                    </m:oMath>
                  </m:oMathPara>
                </a14:m>
                <a:endParaRPr lang="es-ES" sz="1100" b="0"/>
              </a:p>
              <a:p>
                <a:endParaRPr lang="es-PE" sz="1100"/>
              </a:p>
            </xdr:txBody>
          </xdr:sp>
        </mc:Choice>
        <mc:Fallback xmlns="">
          <xdr:sp macro="" textlink="">
            <xdr:nvSpPr>
              <xdr:cNvPr id="9" name="CuadroTexto 8">
                <a:extLst>
                  <a:ext uri="{FF2B5EF4-FFF2-40B4-BE49-F238E27FC236}">
                    <a16:creationId xmlns:a16="http://schemas.microsoft.com/office/drawing/2014/main" id="{245545A6-042B-4DB5-93C0-E3E0AE0527C8}"/>
                  </a:ext>
                </a:extLst>
              </xdr:cNvPr>
              <xdr:cNvSpPr txBox="1"/>
            </xdr:nvSpPr>
            <xdr:spPr>
              <a:xfrm>
                <a:off x="755650" y="946151"/>
                <a:ext cx="6804026" cy="58972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r>
                  <a:rPr lang="es-ES" sz="1100" b="0" i="0">
                    <a:latin typeface="Cambria Math" panose="02040503050406030204" pitchFamily="18" charset="0"/>
                  </a:rPr>
                  <a:t>Í𝑛𝑑𝑖𝑐𝑒 𝑑𝑒 𝑆𝑒𝑣𝑒𝑟𝑖𝑑𝑎𝑑=(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(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𝐷í𝑎𝑠 𝑝𝑒𝑟𝑑𝑖𝑑𝑜𝑠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)/(𝐻𝑜𝑟𝑎𝑠 ℎ𝑜𝑚𝑏𝑟𝑒 𝑡𝑟𝑎𝑏𝑎𝑗𝑎𝑑𝑎𝑠)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)</a:t>
                </a:r>
                <a:r>
                  <a:rPr lang="es-ES" sz="1100" b="0" i="0">
                    <a:latin typeface="Cambria Math" panose="02040503050406030204" pitchFamily="18" charset="0"/>
                  </a:rPr>
                  <a:t>∗1 000 000 </a:t>
                </a:r>
                <a:endParaRPr lang="es-ES" sz="1100" b="0"/>
              </a:p>
              <a:p>
                <a:endParaRPr lang="es-PE" sz="1100"/>
              </a:p>
            </xdr:txBody>
          </xdr:sp>
        </mc:Fallback>
      </mc:AlternateContent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647948E8-D3B5-46E3-AAAC-15B393B44594}"/>
              </a:ext>
            </a:extLst>
          </xdr:cNvPr>
          <xdr:cNvSpPr txBox="1"/>
        </xdr:nvSpPr>
        <xdr:spPr>
          <a:xfrm>
            <a:off x="809626" y="577102"/>
            <a:ext cx="6677024" cy="3182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Índice de Severidad: Significa el número de días perdidos o cargados por cada millón de horas trabajadas.</a:t>
            </a:r>
            <a:endParaRPr lang="es-PE" sz="1100"/>
          </a:p>
        </xdr:txBody>
      </xdr:sp>
    </xdr:grpSp>
    <xdr:clientData/>
  </xdr:twoCellAnchor>
  <xdr:twoCellAnchor>
    <xdr:from>
      <xdr:col>1</xdr:col>
      <xdr:colOff>31750</xdr:colOff>
      <xdr:row>17</xdr:row>
      <xdr:rowOff>76200</xdr:rowOff>
    </xdr:from>
    <xdr:to>
      <xdr:col>9</xdr:col>
      <xdr:colOff>739776</xdr:colOff>
      <xdr:row>23</xdr:row>
      <xdr:rowOff>12701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EC1AC870-C05D-4F19-A54E-723960609291}"/>
            </a:ext>
          </a:extLst>
        </xdr:cNvPr>
        <xdr:cNvGrpSpPr/>
      </xdr:nvGrpSpPr>
      <xdr:grpSpPr>
        <a:xfrm>
          <a:off x="793750" y="3314700"/>
          <a:ext cx="6804026" cy="1079501"/>
          <a:chOff x="762000" y="577102"/>
          <a:chExt cx="6804026" cy="963161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2" name="CuadroTexto 11">
                <a:extLst>
                  <a:ext uri="{FF2B5EF4-FFF2-40B4-BE49-F238E27FC236}">
                    <a16:creationId xmlns:a16="http://schemas.microsoft.com/office/drawing/2014/main" id="{6625B780-64EF-4B1A-B5E7-FFE4B30C4237}"/>
                  </a:ext>
                </a:extLst>
              </xdr:cNvPr>
              <xdr:cNvSpPr txBox="1"/>
            </xdr:nvSpPr>
            <xdr:spPr>
              <a:xfrm>
                <a:off x="762000" y="1157577"/>
                <a:ext cx="6804026" cy="38268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/>
                <a14:m>
                  <m:oMathPara xmlns:m="http://schemas.openxmlformats.org/officeDocument/2006/math">
                    <m:oMathParaPr>
                      <m:jc m:val="centerGroup"/>
                    </m:oMathParaPr>
                    <m:oMath xmlns:m="http://schemas.openxmlformats.org/officeDocument/2006/math">
                      <m:r>
                        <a:rPr lang="es-ES" sz="1100" b="0" i="1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𝑛𝑑𝑖𝑐𝑒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𝑆𝑒𝑣𝑒𝑟𝑖𝑑𝑎𝑑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=</m:t>
                      </m:r>
                      <m:d>
                        <m:dPr>
                          <m:ctrlPr>
                            <a:rPr lang="es-E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fPr>
                            <m:num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Í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𝑛𝑑𝑖𝑐𝑒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𝑑𝑒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𝐹𝑟𝑒𝑐𝑢𝑒𝑛𝑐𝑖𝑎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∗Í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𝑛𝑑𝑖𝑐𝑒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𝑑𝑒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𝑆𝑒𝑣𝑒𝑟𝑖𝑑𝑎𝑑</m:t>
                              </m:r>
                            </m:num>
                            <m:den>
                              <m:r>
                                <a:rPr lang="es-E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1000</m:t>
                              </m:r>
                            </m:den>
                          </m:f>
                        </m:e>
                      </m:d>
                    </m:oMath>
                  </m:oMathPara>
                </a14:m>
                <a:endParaRPr lang="es-ES" sz="1100" b="0"/>
              </a:p>
              <a:p>
                <a:endParaRPr lang="es-PE" sz="1100"/>
              </a:p>
            </xdr:txBody>
          </xdr:sp>
        </mc:Choice>
        <mc:Fallback xmlns="">
          <xdr:sp macro="" textlink="">
            <xdr:nvSpPr>
              <xdr:cNvPr id="12" name="CuadroTexto 11">
                <a:extLst>
                  <a:ext uri="{FF2B5EF4-FFF2-40B4-BE49-F238E27FC236}">
                    <a16:creationId xmlns:a16="http://schemas.microsoft.com/office/drawing/2014/main" id="{6625B780-64EF-4B1A-B5E7-FFE4B30C4237}"/>
                  </a:ext>
                </a:extLst>
              </xdr:cNvPr>
              <xdr:cNvSpPr txBox="1"/>
            </xdr:nvSpPr>
            <xdr:spPr>
              <a:xfrm>
                <a:off x="762000" y="1157577"/>
                <a:ext cx="6804026" cy="38268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r>
                  <a:rPr lang="es-ES" sz="1100" b="0" i="0">
                    <a:latin typeface="Cambria Math" panose="02040503050406030204" pitchFamily="18" charset="0"/>
                  </a:rPr>
                  <a:t>Í𝑛𝑑𝑖𝑐𝑒 𝑑𝑒 𝑆𝑒𝑣𝑒𝑟𝑖𝑑𝑎𝑑=(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(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Í𝑛𝑑𝑖𝑐𝑒 𝑑𝑒 𝐹𝑟𝑒𝑐𝑢𝑒𝑛𝑐𝑖𝑎∗Í𝑛𝑑𝑖𝑐𝑒 𝑑𝑒 𝑆𝑒𝑣𝑒𝑟𝑖𝑑𝑎𝑑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)/</a:t>
                </a:r>
                <a:r>
                  <a:rPr lang="es-ES" sz="1100" b="0" i="0">
                    <a:solidFill>
                      <a:schemeClr val="tx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1000)</a:t>
                </a:r>
                <a:endParaRPr lang="es-ES" sz="1100" b="0"/>
              </a:p>
              <a:p>
                <a:endParaRPr lang="es-PE" sz="1100"/>
              </a:p>
            </xdr:txBody>
          </xdr:sp>
        </mc:Fallback>
      </mc:AlternateContent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333F12CB-61B2-4B8A-8B37-7044E2F4D889}"/>
              </a:ext>
            </a:extLst>
          </xdr:cNvPr>
          <xdr:cNvSpPr txBox="1"/>
        </xdr:nvSpPr>
        <xdr:spPr>
          <a:xfrm>
            <a:off x="809626" y="577102"/>
            <a:ext cx="6677024" cy="4052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Índice de Accidentabilidad: </a:t>
            </a:r>
            <a:r>
              <a:rPr lang="es-PE"/>
              <a:t>Índice que combina el índice de frecuencia y el índice de severidad.</a:t>
            </a:r>
            <a:endParaRPr lang="es-PE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249084-8C10-44CA-BA72-9281A42EE100}" name="Tabla1" displayName="Tabla1" ref="A1:N1048576" totalsRowShown="0" headerRowDxfId="17" dataDxfId="16" headerRowBorderDxfId="14" tableBorderDxfId="15">
  <autoFilter ref="A1:N1048576" xr:uid="{17249084-8C10-44CA-BA72-9281A42EE100}"/>
  <tableColumns count="14">
    <tableColumn id="14" xr3:uid="{2D8E0EAF-AC1B-45F4-897F-AEE801C69D2C}" name="ID_INDIC_SEG" dataDxfId="13"/>
    <tableColumn id="1" xr3:uid="{7BDE41C8-AC28-4698-A0F7-A943FF499356}" name="MES" dataDxfId="12"/>
    <tableColumn id="2" xr3:uid="{C18F7A13-5C6A-4BA4-8454-3F17B458E740}" name="TOTAL TRABAJADORES" dataDxfId="11"/>
    <tableColumn id="3" xr3:uid="{507EA5D4-CBEE-43DC-8AC4-4776798A6B25}" name="INCIDENTES" dataDxfId="10"/>
    <tableColumn id="4" xr3:uid="{F95872FD-B1BD-4408-99E8-4998B35BA8F7}" name="ACCIDENTES LEVES" dataDxfId="9"/>
    <tableColumn id="5" xr3:uid="{9F30B0B6-E802-4739-8747-E44045511BBB}" name="ACCIDENTES INCAPACITANTES" dataDxfId="8"/>
    <tableColumn id="6" xr3:uid="{11A8EDF1-6D27-4D4C-A0EB-343D04D7DF27}" name="VÍCTIMAS MORTALES" dataDxfId="7"/>
    <tableColumn id="7" xr3:uid="{999795A0-C105-4442-9669-534A5395CA43}" name="DIAS PERDIDOS" dataDxfId="6"/>
    <tableColumn id="8" xr3:uid="{2248702A-F54B-41DD-9ED7-04BC3D781FB1}" name="HORAS HOMBRE TRABAJADAS" dataDxfId="5"/>
    <tableColumn id="9" xr3:uid="{2EA9CB63-1E63-42F2-B3EF-CB17FF9E69DF}" name="ÍNDICE DE FRECUENCIA" dataDxfId="4"/>
    <tableColumn id="10" xr3:uid="{896605C2-3BDD-4E40-B5DB-2FD1F42CC530}" name="ÍNDICE DE SEVERIDAD" dataDxfId="3"/>
    <tableColumn id="11" xr3:uid="{CB95498D-49D4-4945-90A7-23703F219B25}" name="ÍNDICE DE ACCIDENTABILIDAD" dataDxfId="2"/>
    <tableColumn id="12" xr3:uid="{7C314075-8F28-4123-BE8F-79CC68FD5694}" name="ACCIDENTES MORTALES POR 10'000,000 HHT" dataDxfId="1"/>
    <tableColumn id="13" xr3:uid="{9C7F3BA4-726E-483D-9387-90C2FA5DB828}" name="HHT/TRABAJAD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CEE9-8259-4633-AAD4-44CE69B074B3}">
  <dimension ref="A1:N85"/>
  <sheetViews>
    <sheetView tabSelected="1" workbookViewId="0">
      <selection activeCell="C4" sqref="C3:C4"/>
    </sheetView>
  </sheetViews>
  <sheetFormatPr defaultColWidth="11.42578125" defaultRowHeight="15"/>
  <cols>
    <col min="1" max="1" width="13.42578125" style="14" customWidth="1"/>
    <col min="2" max="14" width="16.42578125" customWidth="1"/>
  </cols>
  <sheetData>
    <row r="1" spans="1:14" ht="41.4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</row>
    <row r="2" spans="1:14">
      <c r="A2" s="15">
        <v>1</v>
      </c>
      <c r="B2" s="3">
        <v>43101</v>
      </c>
      <c r="C2" s="4">
        <v>177233</v>
      </c>
      <c r="D2" s="4">
        <v>1894</v>
      </c>
      <c r="E2" s="4">
        <v>243</v>
      </c>
      <c r="F2" s="4">
        <v>69</v>
      </c>
      <c r="G2" s="4">
        <v>0</v>
      </c>
      <c r="H2" s="4">
        <v>3592</v>
      </c>
      <c r="I2" s="4">
        <v>33560914</v>
      </c>
      <c r="J2" s="5">
        <f>((F2+G2)/I2)*10^6</f>
        <v>2.0559630765717527</v>
      </c>
      <c r="K2" s="6">
        <f>(H2/I2)*10^6</f>
        <v>107.02926624703964</v>
      </c>
      <c r="L2" s="5">
        <f>J2*K2/1000</f>
        <v>0.22004821951648088</v>
      </c>
      <c r="M2" s="5">
        <f>(G2/I2)*10000000</f>
        <v>0</v>
      </c>
      <c r="N2" s="7">
        <f>I2/C2</f>
        <v>189.36041256425159</v>
      </c>
    </row>
    <row r="3" spans="1:14">
      <c r="A3" s="15">
        <v>2</v>
      </c>
      <c r="B3" s="3">
        <v>43132</v>
      </c>
      <c r="C3" s="4">
        <v>182604</v>
      </c>
      <c r="D3" s="4">
        <v>1745</v>
      </c>
      <c r="E3" s="4">
        <v>189</v>
      </c>
      <c r="F3" s="4">
        <v>69</v>
      </c>
      <c r="G3" s="4">
        <v>1</v>
      </c>
      <c r="H3" s="4">
        <v>12007</v>
      </c>
      <c r="I3" s="4">
        <v>32914064</v>
      </c>
      <c r="J3" s="5">
        <f t="shared" ref="J3:J49" si="0">((F3+G3)/I3)*10^6</f>
        <v>2.1267504371383614</v>
      </c>
      <c r="K3" s="6">
        <f t="shared" ref="K3:K49" si="1">(H3/I3)*10^6</f>
        <v>364.79846426743291</v>
      </c>
      <c r="L3" s="5">
        <f t="shared" ref="L3:L49" si="2">J3*K3/1000</f>
        <v>0.77583529334816581</v>
      </c>
      <c r="M3" s="5">
        <f t="shared" ref="M3:M49" si="3">(G3/I3)*10000000</f>
        <v>0.30382149101976591</v>
      </c>
      <c r="N3" s="7">
        <f t="shared" ref="N3:N66" si="4">I3/C3</f>
        <v>180.24831876629207</v>
      </c>
    </row>
    <row r="4" spans="1:14">
      <c r="A4" s="15">
        <v>3</v>
      </c>
      <c r="B4" s="3">
        <v>43160</v>
      </c>
      <c r="C4" s="4">
        <v>176806</v>
      </c>
      <c r="D4" s="4">
        <v>1514</v>
      </c>
      <c r="E4" s="4">
        <v>189</v>
      </c>
      <c r="F4" s="4">
        <v>91</v>
      </c>
      <c r="G4" s="4">
        <v>2</v>
      </c>
      <c r="H4" s="4">
        <v>16591</v>
      </c>
      <c r="I4" s="4">
        <v>34941255</v>
      </c>
      <c r="J4" s="5">
        <f t="shared" si="0"/>
        <v>2.6616101797144949</v>
      </c>
      <c r="K4" s="6">
        <f t="shared" si="1"/>
        <v>474.82553216820634</v>
      </c>
      <c r="L4" s="5">
        <f t="shared" si="2"/>
        <v>1.2638004700072505</v>
      </c>
      <c r="M4" s="5">
        <f t="shared" si="3"/>
        <v>0.57238928596010652</v>
      </c>
      <c r="N4" s="7">
        <f t="shared" si="4"/>
        <v>197.62482608056288</v>
      </c>
    </row>
    <row r="5" spans="1:14">
      <c r="A5" s="15">
        <v>4</v>
      </c>
      <c r="B5" s="3">
        <v>43191</v>
      </c>
      <c r="C5" s="4">
        <v>182257</v>
      </c>
      <c r="D5" s="4">
        <v>1203</v>
      </c>
      <c r="E5" s="4">
        <v>167</v>
      </c>
      <c r="F5" s="4">
        <v>68</v>
      </c>
      <c r="G5" s="4">
        <v>4</v>
      </c>
      <c r="H5" s="4">
        <v>28439</v>
      </c>
      <c r="I5" s="4">
        <v>35648114</v>
      </c>
      <c r="J5" s="5">
        <f t="shared" si="0"/>
        <v>2.0197421944958998</v>
      </c>
      <c r="K5" s="6">
        <f t="shared" si="1"/>
        <v>797.77011485095682</v>
      </c>
      <c r="L5" s="5">
        <f t="shared" si="2"/>
        <v>1.6112899624723176</v>
      </c>
      <c r="M5" s="5">
        <f t="shared" si="3"/>
        <v>1.1220789969421665</v>
      </c>
      <c r="N5" s="7">
        <f t="shared" si="4"/>
        <v>195.59256434595105</v>
      </c>
    </row>
    <row r="6" spans="1:14">
      <c r="A6" s="15">
        <v>5</v>
      </c>
      <c r="B6" s="3">
        <v>43221</v>
      </c>
      <c r="C6" s="4">
        <v>179366</v>
      </c>
      <c r="D6" s="4">
        <v>1256</v>
      </c>
      <c r="E6" s="4">
        <v>245</v>
      </c>
      <c r="F6" s="4">
        <v>71</v>
      </c>
      <c r="G6" s="4">
        <v>2</v>
      </c>
      <c r="H6" s="4">
        <v>18253</v>
      </c>
      <c r="I6" s="4">
        <v>36415096</v>
      </c>
      <c r="J6" s="5">
        <f t="shared" si="0"/>
        <v>2.0046631210309043</v>
      </c>
      <c r="K6" s="6">
        <f t="shared" si="1"/>
        <v>501.24816367365884</v>
      </c>
      <c r="L6" s="5">
        <f t="shared" si="2"/>
        <v>1.0048337082010463</v>
      </c>
      <c r="M6" s="5">
        <f t="shared" si="3"/>
        <v>0.54922277288517929</v>
      </c>
      <c r="N6" s="7">
        <f t="shared" si="4"/>
        <v>203.02117458158179</v>
      </c>
    </row>
    <row r="7" spans="1:14">
      <c r="A7" s="15">
        <v>6</v>
      </c>
      <c r="B7" s="3">
        <v>43252</v>
      </c>
      <c r="C7" s="4">
        <v>182328</v>
      </c>
      <c r="D7" s="4">
        <v>1124</v>
      </c>
      <c r="E7" s="4">
        <v>240</v>
      </c>
      <c r="F7" s="4">
        <v>74</v>
      </c>
      <c r="G7" s="4">
        <v>2</v>
      </c>
      <c r="H7" s="4">
        <v>15944</v>
      </c>
      <c r="I7" s="4">
        <v>36338522</v>
      </c>
      <c r="J7" s="5">
        <f t="shared" si="0"/>
        <v>2.0914444456491652</v>
      </c>
      <c r="K7" s="6">
        <f t="shared" si="1"/>
        <v>438.76302949250385</v>
      </c>
      <c r="L7" s="5">
        <f t="shared" si="2"/>
        <v>0.91764850098829798</v>
      </c>
      <c r="M7" s="5">
        <f t="shared" si="3"/>
        <v>0.55038011727609615</v>
      </c>
      <c r="N7" s="7">
        <f t="shared" si="4"/>
        <v>199.30302531701111</v>
      </c>
    </row>
    <row r="8" spans="1:14">
      <c r="A8" s="15">
        <v>7</v>
      </c>
      <c r="B8" s="3">
        <v>43282</v>
      </c>
      <c r="C8" s="4">
        <v>191000</v>
      </c>
      <c r="D8" s="4">
        <v>1265</v>
      </c>
      <c r="E8" s="4">
        <v>218</v>
      </c>
      <c r="F8" s="4">
        <v>84</v>
      </c>
      <c r="G8" s="4">
        <v>3</v>
      </c>
      <c r="H8" s="4">
        <v>22725</v>
      </c>
      <c r="I8" s="4">
        <v>38196418</v>
      </c>
      <c r="J8" s="5">
        <f t="shared" si="0"/>
        <v>2.2777004901349649</v>
      </c>
      <c r="K8" s="6">
        <f t="shared" si="1"/>
        <v>594.95107630249515</v>
      </c>
      <c r="L8" s="5">
        <f t="shared" si="2"/>
        <v>1.3551203581005182</v>
      </c>
      <c r="M8" s="5">
        <f t="shared" si="3"/>
        <v>0.78541396211550529</v>
      </c>
      <c r="N8" s="7">
        <f t="shared" si="4"/>
        <v>199.98124607329842</v>
      </c>
    </row>
    <row r="9" spans="1:14">
      <c r="A9" s="15">
        <v>8</v>
      </c>
      <c r="B9" s="3">
        <v>43313</v>
      </c>
      <c r="C9" s="4">
        <v>187454</v>
      </c>
      <c r="D9" s="4">
        <v>1328</v>
      </c>
      <c r="E9" s="4">
        <v>192</v>
      </c>
      <c r="F9" s="4">
        <v>90</v>
      </c>
      <c r="G9" s="4">
        <v>2</v>
      </c>
      <c r="H9" s="4">
        <v>16784</v>
      </c>
      <c r="I9" s="4">
        <v>37850321</v>
      </c>
      <c r="J9" s="5">
        <f t="shared" si="0"/>
        <v>2.4306266781726897</v>
      </c>
      <c r="K9" s="6">
        <f t="shared" si="1"/>
        <v>443.43084963533073</v>
      </c>
      <c r="L9" s="5">
        <f t="shared" si="2"/>
        <v>1.0778148530484175</v>
      </c>
      <c r="M9" s="5">
        <f t="shared" si="3"/>
        <v>0.5283971039505847</v>
      </c>
      <c r="N9" s="7">
        <f t="shared" si="4"/>
        <v>201.91791586202481</v>
      </c>
    </row>
    <row r="10" spans="1:14">
      <c r="A10" s="15">
        <v>9</v>
      </c>
      <c r="B10" s="3">
        <v>43344</v>
      </c>
      <c r="C10" s="4">
        <v>188385</v>
      </c>
      <c r="D10" s="4">
        <v>1274</v>
      </c>
      <c r="E10" s="4">
        <v>186</v>
      </c>
      <c r="F10" s="4">
        <v>72</v>
      </c>
      <c r="G10" s="4">
        <v>2</v>
      </c>
      <c r="H10" s="4">
        <v>19479</v>
      </c>
      <c r="I10" s="4">
        <v>37755673</v>
      </c>
      <c r="J10" s="5">
        <f t="shared" si="0"/>
        <v>1.9599703599509402</v>
      </c>
      <c r="K10" s="6">
        <f t="shared" si="1"/>
        <v>515.92246812816711</v>
      </c>
      <c r="L10" s="5">
        <f t="shared" si="2"/>
        <v>1.0111927455639411</v>
      </c>
      <c r="M10" s="5">
        <f t="shared" si="3"/>
        <v>0.52972171890565956</v>
      </c>
      <c r="N10" s="7">
        <f t="shared" si="4"/>
        <v>200.41761817554476</v>
      </c>
    </row>
    <row r="11" spans="1:14">
      <c r="A11" s="15">
        <v>10</v>
      </c>
      <c r="B11" s="3">
        <v>43374</v>
      </c>
      <c r="C11" s="4">
        <v>188134</v>
      </c>
      <c r="D11" s="4">
        <v>1331</v>
      </c>
      <c r="E11" s="4">
        <v>222</v>
      </c>
      <c r="F11" s="4">
        <v>75</v>
      </c>
      <c r="G11" s="4">
        <v>2</v>
      </c>
      <c r="H11" s="4">
        <v>21366</v>
      </c>
      <c r="I11" s="4">
        <v>38313876</v>
      </c>
      <c r="J11" s="5">
        <f t="shared" si="0"/>
        <v>2.009715748936495</v>
      </c>
      <c r="K11" s="6">
        <f t="shared" si="1"/>
        <v>557.65697002307991</v>
      </c>
      <c r="L11" s="5">
        <f t="shared" si="2"/>
        <v>1.1207319951595904</v>
      </c>
      <c r="M11" s="5">
        <f t="shared" si="3"/>
        <v>0.5220040906328558</v>
      </c>
      <c r="N11" s="7">
        <f t="shared" si="4"/>
        <v>203.652056512911</v>
      </c>
    </row>
    <row r="12" spans="1:14">
      <c r="A12" s="15">
        <v>11</v>
      </c>
      <c r="B12" s="3">
        <v>43405</v>
      </c>
      <c r="C12" s="4">
        <v>204959</v>
      </c>
      <c r="D12" s="4">
        <v>1307</v>
      </c>
      <c r="E12" s="4">
        <v>187</v>
      </c>
      <c r="F12" s="4">
        <v>75</v>
      </c>
      <c r="G12" s="4">
        <v>3</v>
      </c>
      <c r="H12" s="4">
        <v>21647</v>
      </c>
      <c r="I12" s="4">
        <v>38326498</v>
      </c>
      <c r="J12" s="5">
        <f t="shared" si="0"/>
        <v>2.0351455016839788</v>
      </c>
      <c r="K12" s="6">
        <f t="shared" si="1"/>
        <v>564.80505993529596</v>
      </c>
      <c r="L12" s="5">
        <f t="shared" si="2"/>
        <v>1.1494604770556676</v>
      </c>
      <c r="M12" s="5">
        <f t="shared" si="3"/>
        <v>0.78274826987845325</v>
      </c>
      <c r="N12" s="7">
        <f t="shared" si="4"/>
        <v>186.99592601447119</v>
      </c>
    </row>
    <row r="13" spans="1:14">
      <c r="A13" s="15">
        <v>12</v>
      </c>
      <c r="B13" s="3">
        <v>43435</v>
      </c>
      <c r="C13" s="4">
        <v>188449</v>
      </c>
      <c r="D13" s="4">
        <v>1168</v>
      </c>
      <c r="E13" s="4">
        <v>185</v>
      </c>
      <c r="F13" s="4">
        <v>70</v>
      </c>
      <c r="G13" s="4">
        <v>0</v>
      </c>
      <c r="H13" s="4">
        <v>3688</v>
      </c>
      <c r="I13" s="4">
        <v>36944861</v>
      </c>
      <c r="J13" s="5">
        <f t="shared" si="0"/>
        <v>1.8947154788320899</v>
      </c>
      <c r="K13" s="6">
        <f t="shared" si="1"/>
        <v>99.824438370467817</v>
      </c>
      <c r="L13" s="5">
        <f t="shared" si="2"/>
        <v>0.18913890854624538</v>
      </c>
      <c r="M13" s="5">
        <f t="shared" si="3"/>
        <v>0</v>
      </c>
      <c r="N13" s="7">
        <f t="shared" si="4"/>
        <v>196.04699945343302</v>
      </c>
    </row>
    <row r="14" spans="1:14">
      <c r="A14" s="15">
        <v>13</v>
      </c>
      <c r="B14" s="3">
        <v>43466</v>
      </c>
      <c r="C14" s="4">
        <v>180133</v>
      </c>
      <c r="D14" s="4">
        <v>1051</v>
      </c>
      <c r="E14" s="4">
        <v>147</v>
      </c>
      <c r="F14" s="4">
        <v>56</v>
      </c>
      <c r="G14" s="4">
        <v>3</v>
      </c>
      <c r="H14" s="4">
        <v>25152</v>
      </c>
      <c r="I14" s="4">
        <v>33753767</v>
      </c>
      <c r="J14" s="5">
        <f t="shared" si="0"/>
        <v>1.7479530506920899</v>
      </c>
      <c r="K14" s="6">
        <f t="shared" si="1"/>
        <v>745.16127340690605</v>
      </c>
      <c r="L14" s="5">
        <f t="shared" si="2"/>
        <v>1.302506921109204</v>
      </c>
      <c r="M14" s="5">
        <f t="shared" si="3"/>
        <v>0.88878968679258818</v>
      </c>
      <c r="N14" s="7">
        <f t="shared" si="4"/>
        <v>187.38247295054211</v>
      </c>
    </row>
    <row r="15" spans="1:14">
      <c r="A15" s="15">
        <v>14</v>
      </c>
      <c r="B15" s="3">
        <v>43497</v>
      </c>
      <c r="C15" s="4">
        <v>183003</v>
      </c>
      <c r="D15" s="4">
        <v>1127</v>
      </c>
      <c r="E15" s="4">
        <v>181</v>
      </c>
      <c r="F15" s="4">
        <v>57</v>
      </c>
      <c r="G15" s="4">
        <v>2</v>
      </c>
      <c r="H15" s="4">
        <v>20818</v>
      </c>
      <c r="I15" s="4">
        <v>34487252</v>
      </c>
      <c r="J15" s="5">
        <f t="shared" si="0"/>
        <v>1.7107770720612938</v>
      </c>
      <c r="K15" s="6">
        <f t="shared" si="1"/>
        <v>603.6433404435935</v>
      </c>
      <c r="L15" s="5">
        <f t="shared" si="2"/>
        <v>1.0326991865333897</v>
      </c>
      <c r="M15" s="5">
        <f t="shared" si="3"/>
        <v>0.57992443120721826</v>
      </c>
      <c r="N15" s="7">
        <f t="shared" si="4"/>
        <v>188.45183958732918</v>
      </c>
    </row>
    <row r="16" spans="1:14">
      <c r="A16" s="15">
        <v>15</v>
      </c>
      <c r="B16" s="3">
        <v>43525</v>
      </c>
      <c r="C16" s="4">
        <v>188096</v>
      </c>
      <c r="D16" s="4">
        <v>1114</v>
      </c>
      <c r="E16" s="4">
        <v>221</v>
      </c>
      <c r="F16" s="4">
        <v>64</v>
      </c>
      <c r="G16" s="4">
        <v>0</v>
      </c>
      <c r="H16" s="4">
        <v>2980</v>
      </c>
      <c r="I16" s="4">
        <v>36745807</v>
      </c>
      <c r="J16" s="5">
        <f t="shared" si="0"/>
        <v>1.7416953177814274</v>
      </c>
      <c r="K16" s="6">
        <f t="shared" si="1"/>
        <v>81.097688234197719</v>
      </c>
      <c r="L16" s="5">
        <f t="shared" si="2"/>
        <v>0.14124746388040013</v>
      </c>
      <c r="M16" s="5">
        <f t="shared" si="3"/>
        <v>0</v>
      </c>
      <c r="N16" s="7">
        <f t="shared" si="4"/>
        <v>195.35666361857776</v>
      </c>
    </row>
    <row r="17" spans="1:14">
      <c r="A17" s="15">
        <v>16</v>
      </c>
      <c r="B17" s="3">
        <v>43556</v>
      </c>
      <c r="C17" s="4">
        <v>175070</v>
      </c>
      <c r="D17" s="4">
        <v>1041</v>
      </c>
      <c r="E17" s="4">
        <v>199</v>
      </c>
      <c r="F17" s="4">
        <v>67</v>
      </c>
      <c r="G17" s="4">
        <v>3</v>
      </c>
      <c r="H17" s="4">
        <v>20935</v>
      </c>
      <c r="I17" s="4">
        <v>33755394</v>
      </c>
      <c r="J17" s="5">
        <f t="shared" si="0"/>
        <v>2.0737426439164066</v>
      </c>
      <c r="K17" s="6">
        <f t="shared" si="1"/>
        <v>620.19717500557101</v>
      </c>
      <c r="L17" s="5">
        <f t="shared" si="2"/>
        <v>1.2861293294455394</v>
      </c>
      <c r="M17" s="5">
        <f t="shared" si="3"/>
        <v>0.88874684739274556</v>
      </c>
      <c r="N17" s="7">
        <f t="shared" si="4"/>
        <v>192.81084137773462</v>
      </c>
    </row>
    <row r="18" spans="1:14">
      <c r="A18" s="15">
        <v>17</v>
      </c>
      <c r="B18" s="3">
        <v>43586</v>
      </c>
      <c r="C18" s="4">
        <v>189724</v>
      </c>
      <c r="D18" s="4">
        <v>1261</v>
      </c>
      <c r="E18" s="4">
        <v>178</v>
      </c>
      <c r="F18" s="4">
        <v>71</v>
      </c>
      <c r="G18" s="4">
        <v>4</v>
      </c>
      <c r="H18" s="4">
        <v>27776</v>
      </c>
      <c r="I18" s="4">
        <v>37725671</v>
      </c>
      <c r="J18" s="5">
        <f t="shared" si="0"/>
        <v>1.9880362101445459</v>
      </c>
      <c r="K18" s="6">
        <f t="shared" si="1"/>
        <v>736.26258363966542</v>
      </c>
      <c r="L18" s="5">
        <f t="shared" si="2"/>
        <v>1.4637166764502321</v>
      </c>
      <c r="M18" s="5">
        <f t="shared" si="3"/>
        <v>1.0602859787437577</v>
      </c>
      <c r="N18" s="7">
        <f t="shared" si="4"/>
        <v>198.84501170120808</v>
      </c>
    </row>
    <row r="19" spans="1:14">
      <c r="A19" s="15">
        <v>18</v>
      </c>
      <c r="B19" s="3">
        <v>43617</v>
      </c>
      <c r="C19" s="4">
        <v>191821</v>
      </c>
      <c r="D19" s="4">
        <v>1267</v>
      </c>
      <c r="E19" s="4">
        <v>208</v>
      </c>
      <c r="F19" s="4">
        <v>66</v>
      </c>
      <c r="G19" s="4">
        <v>3</v>
      </c>
      <c r="H19" s="4">
        <v>21765</v>
      </c>
      <c r="I19" s="4">
        <v>37637129</v>
      </c>
      <c r="J19" s="5">
        <f t="shared" si="0"/>
        <v>1.8332960518853605</v>
      </c>
      <c r="K19" s="6">
        <f t="shared" si="1"/>
        <v>578.28534158383866</v>
      </c>
      <c r="L19" s="5">
        <f t="shared" si="2"/>
        <v>1.0601682335888285</v>
      </c>
      <c r="M19" s="5">
        <f t="shared" si="3"/>
        <v>0.79708523995015668</v>
      </c>
      <c r="N19" s="7">
        <f t="shared" si="4"/>
        <v>196.20963815223567</v>
      </c>
    </row>
    <row r="20" spans="1:14">
      <c r="A20" s="15">
        <v>19</v>
      </c>
      <c r="B20" s="3">
        <v>43647</v>
      </c>
      <c r="C20" s="4">
        <v>202071</v>
      </c>
      <c r="D20" s="4">
        <v>1142</v>
      </c>
      <c r="E20" s="4">
        <v>237</v>
      </c>
      <c r="F20" s="4">
        <v>61</v>
      </c>
      <c r="G20" s="4">
        <v>1</v>
      </c>
      <c r="H20" s="4">
        <v>10076</v>
      </c>
      <c r="I20" s="4">
        <v>38452612</v>
      </c>
      <c r="J20" s="5">
        <f t="shared" si="0"/>
        <v>1.6123742127062786</v>
      </c>
      <c r="K20" s="6">
        <f t="shared" si="1"/>
        <v>262.03681560045908</v>
      </c>
      <c r="L20" s="5">
        <f t="shared" si="2"/>
        <v>0.42250140425385052</v>
      </c>
      <c r="M20" s="5">
        <f t="shared" si="3"/>
        <v>0.26006035688810947</v>
      </c>
      <c r="N20" s="7">
        <f t="shared" si="4"/>
        <v>190.29258033067586</v>
      </c>
    </row>
    <row r="21" spans="1:14">
      <c r="A21" s="15">
        <v>20</v>
      </c>
      <c r="B21" s="3">
        <v>43678</v>
      </c>
      <c r="C21" s="4">
        <v>197427</v>
      </c>
      <c r="D21" s="4">
        <v>1100</v>
      </c>
      <c r="E21" s="4">
        <v>218</v>
      </c>
      <c r="F21" s="4">
        <v>77</v>
      </c>
      <c r="G21" s="4">
        <v>1</v>
      </c>
      <c r="H21" s="4">
        <v>11817</v>
      </c>
      <c r="I21" s="4">
        <v>39106082</v>
      </c>
      <c r="J21" s="5">
        <f t="shared" si="0"/>
        <v>1.9945746546534626</v>
      </c>
      <c r="K21" s="6">
        <f t="shared" si="1"/>
        <v>302.17806017999959</v>
      </c>
      <c r="L21" s="5">
        <f t="shared" si="2"/>
        <v>0.60271670002737598</v>
      </c>
      <c r="M21" s="5">
        <f t="shared" si="3"/>
        <v>0.25571469931454649</v>
      </c>
      <c r="N21" s="7">
        <f t="shared" si="4"/>
        <v>198.07869237743571</v>
      </c>
    </row>
    <row r="22" spans="1:14">
      <c r="A22" s="15">
        <v>21</v>
      </c>
      <c r="B22" s="3">
        <v>43709</v>
      </c>
      <c r="C22" s="4">
        <v>189426</v>
      </c>
      <c r="D22" s="4">
        <v>1029</v>
      </c>
      <c r="E22" s="4">
        <v>307</v>
      </c>
      <c r="F22" s="4">
        <v>64</v>
      </c>
      <c r="G22" s="4">
        <v>2</v>
      </c>
      <c r="H22" s="4">
        <v>19697</v>
      </c>
      <c r="I22" s="4">
        <v>36993830</v>
      </c>
      <c r="J22" s="5">
        <f t="shared" si="0"/>
        <v>1.784081291393727</v>
      </c>
      <c r="K22" s="6">
        <f t="shared" si="1"/>
        <v>532.44013934215513</v>
      </c>
      <c r="L22" s="5">
        <f t="shared" si="2"/>
        <v>0.94991649138740808</v>
      </c>
      <c r="M22" s="5">
        <f t="shared" si="3"/>
        <v>0.5406306943617355</v>
      </c>
      <c r="N22" s="7">
        <f t="shared" si="4"/>
        <v>195.29436297023639</v>
      </c>
    </row>
    <row r="23" spans="1:14">
      <c r="A23" s="15">
        <v>22</v>
      </c>
      <c r="B23" s="3">
        <v>43739</v>
      </c>
      <c r="C23" s="4">
        <v>197282</v>
      </c>
      <c r="D23" s="4">
        <v>1234</v>
      </c>
      <c r="E23" s="4">
        <v>231</v>
      </c>
      <c r="F23" s="4">
        <v>74</v>
      </c>
      <c r="G23" s="4">
        <v>0</v>
      </c>
      <c r="H23" s="4">
        <v>4333</v>
      </c>
      <c r="I23" s="4">
        <v>39135895</v>
      </c>
      <c r="J23" s="5">
        <f t="shared" si="0"/>
        <v>1.8908472643847802</v>
      </c>
      <c r="K23" s="6">
        <f t="shared" si="1"/>
        <v>110.71677292674666</v>
      </c>
      <c r="L23" s="5">
        <f t="shared" si="2"/>
        <v>0.2093485072100498</v>
      </c>
      <c r="M23" s="5">
        <f t="shared" si="3"/>
        <v>0</v>
      </c>
      <c r="N23" s="7">
        <f t="shared" si="4"/>
        <v>198.37539664034225</v>
      </c>
    </row>
    <row r="24" spans="1:14">
      <c r="A24" s="15">
        <v>23</v>
      </c>
      <c r="B24" s="3">
        <v>43770</v>
      </c>
      <c r="C24" s="4">
        <v>206958</v>
      </c>
      <c r="D24" s="4">
        <v>1122</v>
      </c>
      <c r="E24" s="4">
        <v>229</v>
      </c>
      <c r="F24" s="4">
        <v>65</v>
      </c>
      <c r="G24" s="4">
        <v>3</v>
      </c>
      <c r="H24" s="4">
        <v>22183</v>
      </c>
      <c r="I24" s="4">
        <v>41691051</v>
      </c>
      <c r="J24" s="5">
        <f t="shared" si="0"/>
        <v>1.6310454730440833</v>
      </c>
      <c r="K24" s="6">
        <f t="shared" si="1"/>
        <v>532.08061365495439</v>
      </c>
      <c r="L24" s="5">
        <f t="shared" si="2"/>
        <v>0.86784767619643122</v>
      </c>
      <c r="M24" s="5">
        <f t="shared" si="3"/>
        <v>0.71957888516650725</v>
      </c>
      <c r="N24" s="7">
        <f t="shared" si="4"/>
        <v>201.44691676572057</v>
      </c>
    </row>
    <row r="25" spans="1:14">
      <c r="A25" s="15">
        <v>24</v>
      </c>
      <c r="B25" s="3">
        <v>43800</v>
      </c>
      <c r="C25" s="4">
        <v>183683</v>
      </c>
      <c r="D25" s="4">
        <v>1251</v>
      </c>
      <c r="E25" s="4">
        <v>194</v>
      </c>
      <c r="F25" s="4">
        <v>64</v>
      </c>
      <c r="G25" s="4">
        <v>3</v>
      </c>
      <c r="H25" s="4">
        <v>21897</v>
      </c>
      <c r="I25" s="4">
        <v>36468193</v>
      </c>
      <c r="J25" s="5">
        <f t="shared" si="0"/>
        <v>1.8372174349302144</v>
      </c>
      <c r="K25" s="6">
        <f t="shared" si="1"/>
        <v>600.44104735323742</v>
      </c>
      <c r="L25" s="5">
        <f t="shared" si="2"/>
        <v>1.1031407608451262</v>
      </c>
      <c r="M25" s="5">
        <f t="shared" si="3"/>
        <v>0.82263467235681242</v>
      </c>
      <c r="N25" s="7">
        <f t="shared" si="4"/>
        <v>198.53874882269997</v>
      </c>
    </row>
    <row r="26" spans="1:14">
      <c r="A26" s="15">
        <v>25</v>
      </c>
      <c r="B26" s="3">
        <v>43831</v>
      </c>
      <c r="C26" s="4">
        <v>189101</v>
      </c>
      <c r="D26" s="4">
        <v>1138</v>
      </c>
      <c r="E26" s="4">
        <v>198</v>
      </c>
      <c r="F26" s="4">
        <v>73</v>
      </c>
      <c r="G26" s="4">
        <v>5</v>
      </c>
      <c r="H26" s="4">
        <v>31098</v>
      </c>
      <c r="I26" s="4">
        <v>37600258</v>
      </c>
      <c r="J26" s="5">
        <f t="shared" si="0"/>
        <v>2.074453850821981</v>
      </c>
      <c r="K26" s="6">
        <f t="shared" si="1"/>
        <v>827.0687929854098</v>
      </c>
      <c r="L26" s="5">
        <f t="shared" si="2"/>
        <v>1.7157160425032711</v>
      </c>
      <c r="M26" s="5">
        <f t="shared" si="3"/>
        <v>1.3297781095012697</v>
      </c>
      <c r="N26" s="7">
        <f t="shared" si="4"/>
        <v>198.83690726119903</v>
      </c>
    </row>
    <row r="27" spans="1:14">
      <c r="A27" s="15">
        <v>26</v>
      </c>
      <c r="B27" s="3">
        <v>43862</v>
      </c>
      <c r="C27" s="4">
        <v>189473</v>
      </c>
      <c r="D27" s="4">
        <v>855</v>
      </c>
      <c r="E27" s="4">
        <v>207</v>
      </c>
      <c r="F27" s="4">
        <v>52</v>
      </c>
      <c r="G27" s="4">
        <v>5</v>
      </c>
      <c r="H27" s="4">
        <v>32917</v>
      </c>
      <c r="I27" s="4">
        <v>36315884</v>
      </c>
      <c r="J27" s="5">
        <f t="shared" si="0"/>
        <v>1.5695611319829086</v>
      </c>
      <c r="K27" s="6">
        <f t="shared" si="1"/>
        <v>906.4077856400246</v>
      </c>
      <c r="L27" s="5">
        <f t="shared" si="2"/>
        <v>1.4226624300672785</v>
      </c>
      <c r="M27" s="5">
        <f t="shared" si="3"/>
        <v>1.3768080105113232</v>
      </c>
      <c r="N27" s="7">
        <f t="shared" si="4"/>
        <v>191.66785768948611</v>
      </c>
    </row>
    <row r="28" spans="1:14">
      <c r="A28" s="15">
        <v>27</v>
      </c>
      <c r="B28" s="3">
        <v>43891</v>
      </c>
      <c r="C28" s="4">
        <v>180492</v>
      </c>
      <c r="D28" s="4">
        <v>662</v>
      </c>
      <c r="E28" s="4">
        <v>160</v>
      </c>
      <c r="F28" s="4">
        <v>41</v>
      </c>
      <c r="G28" s="4">
        <v>1</v>
      </c>
      <c r="H28" s="4">
        <v>6799</v>
      </c>
      <c r="I28" s="4">
        <v>29451035</v>
      </c>
      <c r="J28" s="5">
        <f t="shared" si="0"/>
        <v>1.4260958910272592</v>
      </c>
      <c r="K28" s="6">
        <f t="shared" si="1"/>
        <v>230.85776102605561</v>
      </c>
      <c r="L28" s="5">
        <f t="shared" si="2"/>
        <v>0.32922530441101083</v>
      </c>
      <c r="M28" s="5">
        <f t="shared" si="3"/>
        <v>0.33954664072077601</v>
      </c>
      <c r="N28" s="7">
        <f t="shared" si="4"/>
        <v>163.17086075837156</v>
      </c>
    </row>
    <row r="29" spans="1:14">
      <c r="A29" s="15">
        <v>28</v>
      </c>
      <c r="B29" s="3">
        <v>43922</v>
      </c>
      <c r="C29" s="4">
        <v>119741</v>
      </c>
      <c r="D29" s="4">
        <v>250</v>
      </c>
      <c r="E29" s="4">
        <v>58</v>
      </c>
      <c r="F29" s="4">
        <v>21</v>
      </c>
      <c r="G29" s="4">
        <v>0</v>
      </c>
      <c r="H29" s="4">
        <v>246</v>
      </c>
      <c r="I29" s="4">
        <v>14937332</v>
      </c>
      <c r="J29" s="5">
        <f t="shared" si="0"/>
        <v>1.4058735522514998</v>
      </c>
      <c r="K29" s="6">
        <f t="shared" si="1"/>
        <v>16.468804469231856</v>
      </c>
      <c r="L29" s="5">
        <f t="shared" si="2"/>
        <v>2.3153056640494364E-2</v>
      </c>
      <c r="M29" s="5">
        <f t="shared" si="3"/>
        <v>0</v>
      </c>
      <c r="N29" s="7">
        <f t="shared" si="4"/>
        <v>124.74701230155085</v>
      </c>
    </row>
    <row r="30" spans="1:14">
      <c r="A30" s="15">
        <v>29</v>
      </c>
      <c r="B30" s="3">
        <v>43952</v>
      </c>
      <c r="C30" s="4">
        <v>117121</v>
      </c>
      <c r="D30" s="4">
        <v>209</v>
      </c>
      <c r="E30" s="4">
        <v>65</v>
      </c>
      <c r="F30" s="4">
        <v>16</v>
      </c>
      <c r="G30" s="4">
        <v>1</v>
      </c>
      <c r="H30" s="4">
        <v>6143</v>
      </c>
      <c r="I30" s="4">
        <v>14846779</v>
      </c>
      <c r="J30" s="5">
        <f t="shared" si="0"/>
        <v>1.1450295043793675</v>
      </c>
      <c r="K30" s="6">
        <f t="shared" si="1"/>
        <v>413.75977914132085</v>
      </c>
      <c r="L30" s="5">
        <f t="shared" si="2"/>
        <v>0.4737671548423032</v>
      </c>
      <c r="M30" s="5">
        <f t="shared" si="3"/>
        <v>0.67354676728198093</v>
      </c>
      <c r="N30" s="7">
        <f t="shared" si="4"/>
        <v>126.7644487325074</v>
      </c>
    </row>
    <row r="31" spans="1:14">
      <c r="A31" s="15">
        <v>30</v>
      </c>
      <c r="B31" s="3">
        <v>43983</v>
      </c>
      <c r="C31" s="4">
        <v>141119</v>
      </c>
      <c r="D31" s="4">
        <v>373</v>
      </c>
      <c r="E31" s="4">
        <v>101</v>
      </c>
      <c r="F31" s="4">
        <v>22</v>
      </c>
      <c r="G31" s="4">
        <v>1</v>
      </c>
      <c r="H31" s="4">
        <v>6237</v>
      </c>
      <c r="I31" s="4">
        <v>20882148</v>
      </c>
      <c r="J31" s="5">
        <f t="shared" si="0"/>
        <v>1.1014192601259221</v>
      </c>
      <c r="K31" s="6">
        <f t="shared" si="1"/>
        <v>298.67617066979892</v>
      </c>
      <c r="L31" s="5">
        <f t="shared" si="2"/>
        <v>0.32896768691637357</v>
      </c>
      <c r="M31" s="5">
        <f t="shared" si="3"/>
        <v>0.4788779391851834</v>
      </c>
      <c r="N31" s="7">
        <f t="shared" si="4"/>
        <v>147.97545334079749</v>
      </c>
    </row>
    <row r="32" spans="1:14">
      <c r="A32" s="15">
        <v>31</v>
      </c>
      <c r="B32" s="3">
        <v>44013</v>
      </c>
      <c r="C32" s="4">
        <v>142087</v>
      </c>
      <c r="D32" s="4">
        <v>446</v>
      </c>
      <c r="E32" s="4">
        <v>114</v>
      </c>
      <c r="F32" s="4">
        <v>46</v>
      </c>
      <c r="G32" s="4">
        <v>1</v>
      </c>
      <c r="H32" s="4">
        <v>10982</v>
      </c>
      <c r="I32" s="4">
        <v>23495200</v>
      </c>
      <c r="J32" s="5">
        <f t="shared" si="0"/>
        <v>2.0004085940958154</v>
      </c>
      <c r="K32" s="6">
        <f t="shared" si="1"/>
        <v>467.4146208587286</v>
      </c>
      <c r="L32" s="5">
        <f t="shared" si="2"/>
        <v>0.93502022457183787</v>
      </c>
      <c r="M32" s="5">
        <f t="shared" si="3"/>
        <v>0.42561884980762027</v>
      </c>
      <c r="N32" s="7">
        <f t="shared" si="4"/>
        <v>165.35784413774658</v>
      </c>
    </row>
    <row r="33" spans="1:14">
      <c r="A33" s="15">
        <v>32</v>
      </c>
      <c r="B33" s="3">
        <v>44044</v>
      </c>
      <c r="C33" s="4">
        <v>159354</v>
      </c>
      <c r="D33" s="4">
        <v>604</v>
      </c>
      <c r="E33" s="4">
        <v>122</v>
      </c>
      <c r="F33" s="4">
        <v>42</v>
      </c>
      <c r="G33" s="4">
        <v>0</v>
      </c>
      <c r="H33" s="4">
        <v>437</v>
      </c>
      <c r="I33" s="4">
        <v>25124957</v>
      </c>
      <c r="J33" s="5">
        <f t="shared" si="0"/>
        <v>1.6716446519689567</v>
      </c>
      <c r="K33" s="6">
        <f t="shared" si="1"/>
        <v>17.393064593105571</v>
      </c>
      <c r="L33" s="5">
        <f t="shared" si="2"/>
        <v>2.9075023408415546E-2</v>
      </c>
      <c r="M33" s="5">
        <f t="shared" si="3"/>
        <v>0</v>
      </c>
      <c r="N33" s="7">
        <f t="shared" si="4"/>
        <v>157.66756403981074</v>
      </c>
    </row>
    <row r="34" spans="1:14">
      <c r="A34" s="15">
        <v>33</v>
      </c>
      <c r="B34" s="3">
        <v>44075</v>
      </c>
      <c r="C34" s="4">
        <v>163371</v>
      </c>
      <c r="D34" s="4">
        <v>842</v>
      </c>
      <c r="E34" s="4">
        <v>192</v>
      </c>
      <c r="F34" s="4">
        <v>45</v>
      </c>
      <c r="G34" s="4">
        <v>0</v>
      </c>
      <c r="H34" s="4">
        <v>1032</v>
      </c>
      <c r="I34" s="4">
        <v>28312467</v>
      </c>
      <c r="J34" s="5">
        <f t="shared" si="0"/>
        <v>1.5894058260624198</v>
      </c>
      <c r="K34" s="6">
        <f t="shared" si="1"/>
        <v>36.450373611031495</v>
      </c>
      <c r="L34" s="5">
        <f t="shared" si="2"/>
        <v>5.7934436179525345E-2</v>
      </c>
      <c r="M34" s="5">
        <f t="shared" si="3"/>
        <v>0</v>
      </c>
      <c r="N34" s="7">
        <f t="shared" si="4"/>
        <v>173.30166920689717</v>
      </c>
    </row>
    <row r="35" spans="1:14">
      <c r="A35" s="15">
        <v>34</v>
      </c>
      <c r="B35" s="3">
        <v>44105</v>
      </c>
      <c r="C35" s="4">
        <v>174101</v>
      </c>
      <c r="D35" s="4">
        <v>1015</v>
      </c>
      <c r="E35" s="4">
        <v>221</v>
      </c>
      <c r="F35" s="4">
        <v>70</v>
      </c>
      <c r="G35" s="4">
        <v>0</v>
      </c>
      <c r="H35" s="4">
        <v>1941</v>
      </c>
      <c r="I35" s="4">
        <v>31733453</v>
      </c>
      <c r="J35" s="5">
        <f t="shared" si="0"/>
        <v>2.2058740345716554</v>
      </c>
      <c r="K35" s="6">
        <f t="shared" si="1"/>
        <v>61.165735730051182</v>
      </c>
      <c r="L35" s="5">
        <f t="shared" si="2"/>
        <v>0.13492390825239167</v>
      </c>
      <c r="M35" s="5">
        <f t="shared" si="3"/>
        <v>0</v>
      </c>
      <c r="N35" s="7">
        <f t="shared" si="4"/>
        <v>182.27036605188943</v>
      </c>
    </row>
    <row r="36" spans="1:14">
      <c r="A36" s="15">
        <v>35</v>
      </c>
      <c r="B36" s="3">
        <v>44136</v>
      </c>
      <c r="C36" s="4">
        <v>183416</v>
      </c>
      <c r="D36" s="4">
        <v>1121</v>
      </c>
      <c r="E36" s="4">
        <v>241</v>
      </c>
      <c r="F36" s="4">
        <v>74</v>
      </c>
      <c r="G36" s="4">
        <v>1</v>
      </c>
      <c r="H36" s="4">
        <v>6632</v>
      </c>
      <c r="I36" s="4">
        <v>33579160</v>
      </c>
      <c r="J36" s="5">
        <f t="shared" si="0"/>
        <v>2.2335281764046511</v>
      </c>
      <c r="K36" s="6">
        <f t="shared" si="1"/>
        <v>197.50345154554194</v>
      </c>
      <c r="L36" s="5">
        <f t="shared" si="2"/>
        <v>0.44112952396413863</v>
      </c>
      <c r="M36" s="5">
        <f t="shared" si="3"/>
        <v>0.29780375685395349</v>
      </c>
      <c r="N36" s="7">
        <f t="shared" si="4"/>
        <v>183.07650368561085</v>
      </c>
    </row>
    <row r="37" spans="1:14">
      <c r="A37" s="15">
        <v>36</v>
      </c>
      <c r="B37" s="3">
        <v>44166</v>
      </c>
      <c r="C37" s="4">
        <v>181656</v>
      </c>
      <c r="D37" s="4">
        <v>980</v>
      </c>
      <c r="E37" s="4">
        <v>248</v>
      </c>
      <c r="F37" s="4">
        <v>71</v>
      </c>
      <c r="G37" s="4">
        <v>3</v>
      </c>
      <c r="H37" s="4">
        <v>30896</v>
      </c>
      <c r="I37" s="4">
        <v>35808513</v>
      </c>
      <c r="J37" s="5">
        <f t="shared" si="0"/>
        <v>2.0665476949573418</v>
      </c>
      <c r="K37" s="6">
        <f t="shared" si="1"/>
        <v>862.81158896489228</v>
      </c>
      <c r="L37" s="5">
        <f t="shared" si="2"/>
        <v>1.7830413003578796</v>
      </c>
      <c r="M37" s="5">
        <f t="shared" si="3"/>
        <v>0.83778960606378705</v>
      </c>
      <c r="N37" s="7">
        <f t="shared" si="4"/>
        <v>197.12265490817811</v>
      </c>
    </row>
    <row r="38" spans="1:14">
      <c r="A38" s="15">
        <v>37</v>
      </c>
      <c r="B38" s="3">
        <v>44197</v>
      </c>
      <c r="C38" s="4">
        <v>186185</v>
      </c>
      <c r="D38" s="4">
        <v>684</v>
      </c>
      <c r="E38" s="4">
        <v>212</v>
      </c>
      <c r="F38" s="4">
        <v>53</v>
      </c>
      <c r="G38" s="4">
        <v>1</v>
      </c>
      <c r="H38" s="4">
        <v>6503</v>
      </c>
      <c r="I38" s="4">
        <v>33823907</v>
      </c>
      <c r="J38" s="5">
        <f t="shared" si="0"/>
        <v>1.5965039165936685</v>
      </c>
      <c r="K38" s="6">
        <f t="shared" si="1"/>
        <v>192.26046240015975</v>
      </c>
      <c r="L38" s="5">
        <f t="shared" si="2"/>
        <v>0.30694458122796481</v>
      </c>
      <c r="M38" s="5">
        <f t="shared" si="3"/>
        <v>0.29564887344327195</v>
      </c>
      <c r="N38" s="7">
        <f t="shared" si="4"/>
        <v>181.66827080591884</v>
      </c>
    </row>
    <row r="39" spans="1:14">
      <c r="A39" s="15">
        <v>38</v>
      </c>
      <c r="B39" s="3">
        <v>44228</v>
      </c>
      <c r="C39" s="4">
        <v>188945</v>
      </c>
      <c r="D39" s="4">
        <v>856</v>
      </c>
      <c r="E39" s="4">
        <v>200</v>
      </c>
      <c r="F39" s="4">
        <v>56</v>
      </c>
      <c r="G39" s="4">
        <v>0</v>
      </c>
      <c r="H39" s="4">
        <v>730</v>
      </c>
      <c r="I39" s="4">
        <v>32429532</v>
      </c>
      <c r="J39" s="5">
        <f t="shared" si="0"/>
        <v>1.7268210962773067</v>
      </c>
      <c r="K39" s="6">
        <f t="shared" si="1"/>
        <v>22.510346433614892</v>
      </c>
      <c r="L39" s="5">
        <f t="shared" si="2"/>
        <v>3.8871341106076825E-2</v>
      </c>
      <c r="M39" s="5">
        <f t="shared" si="3"/>
        <v>0</v>
      </c>
      <c r="N39" s="7">
        <f t="shared" si="4"/>
        <v>171.63477202360474</v>
      </c>
    </row>
    <row r="40" spans="1:14">
      <c r="A40" s="15">
        <v>39</v>
      </c>
      <c r="B40" s="3">
        <v>44256</v>
      </c>
      <c r="C40" s="4">
        <v>190858</v>
      </c>
      <c r="D40" s="4">
        <v>914</v>
      </c>
      <c r="E40" s="4">
        <v>200</v>
      </c>
      <c r="F40" s="4">
        <v>77</v>
      </c>
      <c r="G40" s="4">
        <v>0</v>
      </c>
      <c r="H40" s="4">
        <v>933</v>
      </c>
      <c r="I40" s="4">
        <v>36352989</v>
      </c>
      <c r="J40" s="5">
        <f t="shared" si="0"/>
        <v>2.1181201908871925</v>
      </c>
      <c r="K40" s="6">
        <f t="shared" si="1"/>
        <v>25.665014780490264</v>
      </c>
      <c r="L40" s="5">
        <f t="shared" si="2"/>
        <v>5.4361586005974648E-2</v>
      </c>
      <c r="M40" s="5">
        <f t="shared" si="3"/>
        <v>0</v>
      </c>
      <c r="N40" s="7">
        <f t="shared" si="4"/>
        <v>190.47139234404636</v>
      </c>
    </row>
    <row r="41" spans="1:14">
      <c r="A41" s="15">
        <v>40</v>
      </c>
      <c r="B41" s="3">
        <v>44287</v>
      </c>
      <c r="C41" s="4">
        <v>193742</v>
      </c>
      <c r="D41" s="4">
        <v>682</v>
      </c>
      <c r="E41" s="4">
        <v>219</v>
      </c>
      <c r="F41" s="4">
        <v>54</v>
      </c>
      <c r="G41" s="4">
        <v>0</v>
      </c>
      <c r="H41" s="4">
        <v>740</v>
      </c>
      <c r="I41" s="4">
        <v>35229294</v>
      </c>
      <c r="J41" s="5">
        <f t="shared" si="0"/>
        <v>1.5328152758326636</v>
      </c>
      <c r="K41" s="6">
        <f t="shared" si="1"/>
        <v>21.005246372521686</v>
      </c>
      <c r="L41" s="5">
        <f t="shared" si="2"/>
        <v>3.2197162512429885E-2</v>
      </c>
      <c r="M41" s="5">
        <f t="shared" si="3"/>
        <v>0</v>
      </c>
      <c r="N41" s="7">
        <f t="shared" si="4"/>
        <v>181.83612226569355</v>
      </c>
    </row>
    <row r="42" spans="1:14">
      <c r="A42" s="15">
        <v>41</v>
      </c>
      <c r="B42" s="3">
        <v>44317</v>
      </c>
      <c r="C42" s="4">
        <v>207295</v>
      </c>
      <c r="D42" s="4">
        <v>890</v>
      </c>
      <c r="E42" s="4">
        <v>246</v>
      </c>
      <c r="F42" s="4">
        <v>83</v>
      </c>
      <c r="G42" s="4">
        <v>0</v>
      </c>
      <c r="H42" s="4">
        <v>1406</v>
      </c>
      <c r="I42" s="4">
        <v>37427265</v>
      </c>
      <c r="J42" s="5">
        <f t="shared" si="0"/>
        <v>2.2176346575150494</v>
      </c>
      <c r="K42" s="6">
        <f t="shared" si="1"/>
        <v>37.566196728507947</v>
      </c>
      <c r="L42" s="5">
        <f t="shared" si="2"/>
        <v>8.3308099816167699E-2</v>
      </c>
      <c r="M42" s="5">
        <f t="shared" si="3"/>
        <v>0</v>
      </c>
      <c r="N42" s="7">
        <f t="shared" si="4"/>
        <v>180.55073687257291</v>
      </c>
    </row>
    <row r="43" spans="1:14">
      <c r="A43" s="15">
        <v>42</v>
      </c>
      <c r="B43" s="3">
        <v>44348</v>
      </c>
      <c r="C43" s="4">
        <v>208026</v>
      </c>
      <c r="D43" s="4">
        <v>924</v>
      </c>
      <c r="E43" s="4">
        <v>225</v>
      </c>
      <c r="F43" s="4">
        <v>79</v>
      </c>
      <c r="G43" s="4">
        <v>29</v>
      </c>
      <c r="H43" s="4">
        <v>175664</v>
      </c>
      <c r="I43" s="4">
        <v>37772034</v>
      </c>
      <c r="J43" s="5">
        <f t="shared" si="0"/>
        <v>2.8592582544005967</v>
      </c>
      <c r="K43" s="6">
        <f t="shared" si="1"/>
        <v>4650.6365000095047</v>
      </c>
      <c r="L43" s="5">
        <f t="shared" si="2"/>
        <v>13.297370800868878</v>
      </c>
      <c r="M43" s="5">
        <f t="shared" si="3"/>
        <v>7.6776379053349366</v>
      </c>
      <c r="N43" s="7">
        <f t="shared" si="4"/>
        <v>181.57362060511667</v>
      </c>
    </row>
    <row r="44" spans="1:14">
      <c r="A44" s="15">
        <v>43</v>
      </c>
      <c r="B44" s="3">
        <v>44378</v>
      </c>
      <c r="C44" s="4">
        <v>210383</v>
      </c>
      <c r="D44" s="4">
        <v>885</v>
      </c>
      <c r="E44" s="4">
        <v>230</v>
      </c>
      <c r="F44" s="4">
        <v>79</v>
      </c>
      <c r="G44" s="4">
        <v>2</v>
      </c>
      <c r="H44" s="4">
        <v>13009</v>
      </c>
      <c r="I44" s="4">
        <v>39209321</v>
      </c>
      <c r="J44" s="5">
        <f t="shared" si="0"/>
        <v>2.0658353150262405</v>
      </c>
      <c r="K44" s="6">
        <f t="shared" si="1"/>
        <v>331.78335324909096</v>
      </c>
      <c r="L44" s="5">
        <f t="shared" si="2"/>
        <v>0.68540976807979825</v>
      </c>
      <c r="M44" s="5">
        <f t="shared" si="3"/>
        <v>0.51008279383363975</v>
      </c>
      <c r="N44" s="7">
        <f t="shared" si="4"/>
        <v>186.3711469082578</v>
      </c>
    </row>
    <row r="45" spans="1:14">
      <c r="A45" s="15">
        <v>44</v>
      </c>
      <c r="B45" s="3">
        <v>44409</v>
      </c>
      <c r="C45" s="4">
        <v>207540</v>
      </c>
      <c r="D45" s="4">
        <v>892</v>
      </c>
      <c r="E45" s="4">
        <v>222</v>
      </c>
      <c r="F45" s="4">
        <v>81</v>
      </c>
      <c r="G45" s="4">
        <v>17</v>
      </c>
      <c r="H45" s="4">
        <v>110179</v>
      </c>
      <c r="I45" s="4">
        <v>36919903</v>
      </c>
      <c r="J45" s="5">
        <f t="shared" si="0"/>
        <v>2.6543948395530728</v>
      </c>
      <c r="K45" s="6">
        <f t="shared" si="1"/>
        <v>2984.2711125216119</v>
      </c>
      <c r="L45" s="5">
        <f t="shared" si="2"/>
        <v>7.9214338409046743</v>
      </c>
      <c r="M45" s="5">
        <f t="shared" si="3"/>
        <v>4.6045624767757385</v>
      </c>
      <c r="N45" s="7">
        <f t="shared" si="4"/>
        <v>177.89295075648067</v>
      </c>
    </row>
    <row r="46" spans="1:14">
      <c r="A46" s="15">
        <v>45</v>
      </c>
      <c r="B46" s="3">
        <v>44440</v>
      </c>
      <c r="C46" s="4">
        <v>219676</v>
      </c>
      <c r="D46" s="4">
        <v>872</v>
      </c>
      <c r="E46" s="4">
        <v>188</v>
      </c>
      <c r="F46" s="4">
        <v>76</v>
      </c>
      <c r="G46" s="4">
        <v>2</v>
      </c>
      <c r="H46" s="4">
        <v>13190</v>
      </c>
      <c r="I46" s="4">
        <v>39005668</v>
      </c>
      <c r="J46" s="5">
        <f t="shared" si="0"/>
        <v>1.9997093755707502</v>
      </c>
      <c r="K46" s="6">
        <f t="shared" si="1"/>
        <v>338.15598286895124</v>
      </c>
      <c r="L46" s="5">
        <f t="shared" si="2"/>
        <v>0.67621368934838377</v>
      </c>
      <c r="M46" s="5">
        <f t="shared" si="3"/>
        <v>0.51274599373608987</v>
      </c>
      <c r="N46" s="7">
        <f t="shared" si="4"/>
        <v>177.55998834647389</v>
      </c>
    </row>
    <row r="47" spans="1:14">
      <c r="A47" s="15">
        <v>46</v>
      </c>
      <c r="B47" s="3">
        <v>44470</v>
      </c>
      <c r="C47" s="4">
        <v>225315</v>
      </c>
      <c r="D47" s="4">
        <v>1153</v>
      </c>
      <c r="E47" s="4">
        <v>217</v>
      </c>
      <c r="F47" s="4">
        <v>69</v>
      </c>
      <c r="G47" s="4">
        <v>0</v>
      </c>
      <c r="H47" s="4">
        <v>1641</v>
      </c>
      <c r="I47" s="4">
        <v>41725429</v>
      </c>
      <c r="J47" s="5">
        <f t="shared" si="0"/>
        <v>1.6536678388615249</v>
      </c>
      <c r="K47" s="6">
        <f t="shared" si="1"/>
        <v>39.328535124228445</v>
      </c>
      <c r="L47" s="5">
        <f t="shared" si="2"/>
        <v>6.5036333684472425E-2</v>
      </c>
      <c r="M47" s="5">
        <f t="shared" si="3"/>
        <v>0</v>
      </c>
      <c r="N47" s="7">
        <f t="shared" si="4"/>
        <v>185.18708918625035</v>
      </c>
    </row>
    <row r="48" spans="1:14">
      <c r="A48" s="15">
        <v>47</v>
      </c>
      <c r="B48" s="3">
        <v>44501</v>
      </c>
      <c r="C48" s="4">
        <v>204951</v>
      </c>
      <c r="D48" s="4">
        <v>677</v>
      </c>
      <c r="E48" s="4">
        <v>197</v>
      </c>
      <c r="F48" s="4">
        <v>55</v>
      </c>
      <c r="G48" s="4">
        <v>4</v>
      </c>
      <c r="H48" s="4">
        <v>24817</v>
      </c>
      <c r="I48" s="4">
        <v>37191398</v>
      </c>
      <c r="J48" s="5">
        <f t="shared" si="0"/>
        <v>1.5863883363567026</v>
      </c>
      <c r="K48" s="6">
        <f t="shared" si="1"/>
        <v>667.27795497227612</v>
      </c>
      <c r="L48" s="5">
        <f t="shared" si="2"/>
        <v>1.0585619648759719</v>
      </c>
      <c r="M48" s="5">
        <f t="shared" si="3"/>
        <v>1.0755175161740358</v>
      </c>
      <c r="N48" s="7">
        <f t="shared" si="4"/>
        <v>181.46482817844264</v>
      </c>
    </row>
    <row r="49" spans="1:14">
      <c r="A49" s="15">
        <v>48</v>
      </c>
      <c r="B49" s="3">
        <v>44531</v>
      </c>
      <c r="C49" s="4">
        <v>222956</v>
      </c>
      <c r="D49" s="4">
        <v>713</v>
      </c>
      <c r="E49" s="4">
        <v>194</v>
      </c>
      <c r="F49" s="4">
        <v>74</v>
      </c>
      <c r="G49" s="4">
        <v>1</v>
      </c>
      <c r="H49" s="4">
        <v>7777</v>
      </c>
      <c r="I49" s="4">
        <v>40119552</v>
      </c>
      <c r="J49" s="5">
        <f t="shared" si="0"/>
        <v>1.8694126993242597</v>
      </c>
      <c r="K49" s="6">
        <f t="shared" si="1"/>
        <v>193.84563416859689</v>
      </c>
      <c r="L49" s="5">
        <f t="shared" si="2"/>
        <v>0.36237749022333965</v>
      </c>
      <c r="M49" s="5">
        <f t="shared" si="3"/>
        <v>0.24925502657656795</v>
      </c>
      <c r="N49" s="7">
        <f t="shared" si="4"/>
        <v>179.94380954089596</v>
      </c>
    </row>
    <row r="50" spans="1:14">
      <c r="A50" s="15">
        <v>49</v>
      </c>
      <c r="B50" s="3">
        <v>44562</v>
      </c>
      <c r="C50" s="4">
        <v>217374</v>
      </c>
      <c r="D50" s="4">
        <v>752</v>
      </c>
      <c r="E50" s="4">
        <v>164</v>
      </c>
      <c r="F50" s="4">
        <v>53</v>
      </c>
      <c r="G50" s="4">
        <v>1</v>
      </c>
      <c r="H50" s="4">
        <v>6703</v>
      </c>
      <c r="I50" s="4">
        <v>32980290</v>
      </c>
      <c r="J50" s="5">
        <f t="shared" ref="J50:J54" si="5">((F50+G50)/I50)*10^6</f>
        <v>1.6373415758321106</v>
      </c>
      <c r="K50" s="6">
        <f t="shared" ref="K50:K54" si="6">(H50/I50)*10^6</f>
        <v>203.24260338523402</v>
      </c>
      <c r="L50" s="5">
        <f t="shared" ref="L50:L54" si="7">J50*K50/1000</f>
        <v>0.33277756450299972</v>
      </c>
      <c r="M50" s="5">
        <f t="shared" ref="M50:M54" si="8">(G50/I50)*10000000</f>
        <v>0.30321140293187238</v>
      </c>
      <c r="N50" s="7">
        <f t="shared" si="4"/>
        <v>151.72141102431755</v>
      </c>
    </row>
    <row r="51" spans="1:14">
      <c r="A51" s="15">
        <v>50</v>
      </c>
      <c r="B51" s="3">
        <v>44593</v>
      </c>
      <c r="C51" s="4">
        <v>220541</v>
      </c>
      <c r="D51" s="4">
        <v>730</v>
      </c>
      <c r="E51" s="4">
        <v>161</v>
      </c>
      <c r="F51" s="4">
        <v>81</v>
      </c>
      <c r="G51" s="4">
        <v>4</v>
      </c>
      <c r="H51" s="4">
        <v>33844</v>
      </c>
      <c r="I51" s="4">
        <v>32547382</v>
      </c>
      <c r="J51" s="5">
        <f t="shared" si="5"/>
        <v>2.6115771769293148</v>
      </c>
      <c r="K51" s="6">
        <f t="shared" si="6"/>
        <v>1039.8378585411263</v>
      </c>
      <c r="L51" s="5">
        <f t="shared" si="7"/>
        <v>2.7156168190730585</v>
      </c>
      <c r="M51" s="5">
        <f t="shared" si="8"/>
        <v>1.2289774950255599</v>
      </c>
      <c r="N51" s="7">
        <f t="shared" si="4"/>
        <v>147.57973347359447</v>
      </c>
    </row>
    <row r="52" spans="1:14">
      <c r="A52" s="15">
        <v>51</v>
      </c>
      <c r="B52" s="3">
        <v>44621</v>
      </c>
      <c r="C52" s="4">
        <v>224461</v>
      </c>
      <c r="D52" s="4">
        <v>843</v>
      </c>
      <c r="E52" s="4">
        <v>223</v>
      </c>
      <c r="F52" s="4">
        <v>66</v>
      </c>
      <c r="G52" s="4">
        <v>5</v>
      </c>
      <c r="H52" s="4">
        <v>31107</v>
      </c>
      <c r="I52" s="4">
        <v>40321445</v>
      </c>
      <c r="J52" s="5">
        <f t="shared" si="5"/>
        <v>1.7608495925679251</v>
      </c>
      <c r="K52" s="6">
        <f t="shared" si="6"/>
        <v>771.47532783113297</v>
      </c>
      <c r="L52" s="5">
        <f t="shared" si="7"/>
        <v>1.3584520166876568</v>
      </c>
      <c r="M52" s="5">
        <f t="shared" si="8"/>
        <v>1.2400349243436091</v>
      </c>
      <c r="N52" s="7">
        <f t="shared" si="4"/>
        <v>179.63675204155734</v>
      </c>
    </row>
    <row r="53" spans="1:14">
      <c r="A53" s="15">
        <v>52</v>
      </c>
      <c r="B53" s="3">
        <v>44652</v>
      </c>
      <c r="C53" s="4">
        <v>221193</v>
      </c>
      <c r="D53" s="4">
        <v>860</v>
      </c>
      <c r="E53" s="4">
        <v>207</v>
      </c>
      <c r="F53" s="4">
        <v>64</v>
      </c>
      <c r="G53" s="4">
        <v>3</v>
      </c>
      <c r="H53" s="4">
        <v>18807</v>
      </c>
      <c r="I53" s="4">
        <v>38638212</v>
      </c>
      <c r="J53" s="5">
        <f t="shared" si="5"/>
        <v>1.7340346908392139</v>
      </c>
      <c r="K53" s="6">
        <f t="shared" si="6"/>
        <v>486.7461258300462</v>
      </c>
      <c r="L53" s="5">
        <f t="shared" si="7"/>
        <v>0.84403466782088921</v>
      </c>
      <c r="M53" s="5">
        <f t="shared" si="8"/>
        <v>0.77643344365934941</v>
      </c>
      <c r="N53" s="7">
        <f t="shared" si="4"/>
        <v>174.68098900055608</v>
      </c>
    </row>
    <row r="54" spans="1:14">
      <c r="A54" s="15">
        <v>53</v>
      </c>
      <c r="B54" s="3">
        <v>44682</v>
      </c>
      <c r="C54" s="4">
        <v>218880</v>
      </c>
      <c r="D54" s="4">
        <v>835</v>
      </c>
      <c r="E54" s="4">
        <v>218</v>
      </c>
      <c r="F54" s="4">
        <v>67</v>
      </c>
      <c r="G54" s="4">
        <v>1</v>
      </c>
      <c r="H54" s="4">
        <v>8864</v>
      </c>
      <c r="I54" s="4">
        <v>39769924</v>
      </c>
      <c r="J54" s="5">
        <f t="shared" si="5"/>
        <v>1.7098347987790974</v>
      </c>
      <c r="K54" s="6">
        <f t="shared" si="6"/>
        <v>222.88199494673412</v>
      </c>
      <c r="L54" s="5">
        <f t="shared" si="7"/>
        <v>0.38109139098123296</v>
      </c>
      <c r="M54" s="5">
        <f t="shared" si="8"/>
        <v>0.25144629393810258</v>
      </c>
      <c r="N54" s="7">
        <f t="shared" si="4"/>
        <v>181.69738669590643</v>
      </c>
    </row>
    <row r="55" spans="1:14">
      <c r="A55" s="15">
        <v>54</v>
      </c>
      <c r="B55" s="3">
        <v>44713</v>
      </c>
      <c r="C55" s="4">
        <v>225172</v>
      </c>
      <c r="D55" s="4">
        <v>825</v>
      </c>
      <c r="E55" s="4">
        <v>225</v>
      </c>
      <c r="F55" s="4">
        <v>79</v>
      </c>
      <c r="G55" s="4">
        <v>0</v>
      </c>
      <c r="H55" s="4">
        <v>788</v>
      </c>
      <c r="I55" s="4">
        <v>40575009</v>
      </c>
      <c r="J55" s="5">
        <f t="shared" ref="J55:J62" si="9">((F55+G55)/I55)*10^6</f>
        <v>1.947011274846544</v>
      </c>
      <c r="K55" s="6">
        <f t="shared" ref="K55:K62" si="10">(H55/I55)*10^6</f>
        <v>19.420821323785781</v>
      </c>
      <c r="L55" s="5">
        <f t="shared" ref="L55:L62" si="11">J55*K55/1000</f>
        <v>3.7812558084191095E-2</v>
      </c>
      <c r="M55" s="5">
        <f t="shared" ref="M55:M62" si="12">(G55/I55)*10000000</f>
        <v>0</v>
      </c>
      <c r="N55" s="7">
        <f t="shared" si="4"/>
        <v>180.19562378981402</v>
      </c>
    </row>
    <row r="56" spans="1:14">
      <c r="A56" s="15">
        <v>55</v>
      </c>
      <c r="B56" s="3">
        <v>44743</v>
      </c>
      <c r="C56" s="4">
        <v>223487</v>
      </c>
      <c r="D56" s="4">
        <v>865</v>
      </c>
      <c r="E56" s="4">
        <v>179</v>
      </c>
      <c r="F56" s="4">
        <v>54</v>
      </c>
      <c r="G56" s="4">
        <v>2</v>
      </c>
      <c r="H56" s="4">
        <v>12728</v>
      </c>
      <c r="I56" s="4">
        <v>40210075</v>
      </c>
      <c r="J56" s="5">
        <f t="shared" si="9"/>
        <v>1.3926857883254382</v>
      </c>
      <c r="K56" s="6">
        <f t="shared" si="10"/>
        <v>316.53758417511034</v>
      </c>
      <c r="L56" s="5">
        <f t="shared" si="11"/>
        <v>0.44083739495154328</v>
      </c>
      <c r="M56" s="5">
        <f>(G56/I56)*10000000</f>
        <v>0.4973877815447994</v>
      </c>
      <c r="N56" s="7">
        <f t="shared" si="4"/>
        <v>179.92131533377781</v>
      </c>
    </row>
    <row r="57" spans="1:14">
      <c r="A57" s="15">
        <v>56</v>
      </c>
      <c r="B57" s="3">
        <v>44774</v>
      </c>
      <c r="C57" s="4">
        <v>229164</v>
      </c>
      <c r="D57" s="4">
        <v>865</v>
      </c>
      <c r="E57" s="4">
        <v>215</v>
      </c>
      <c r="F57" s="4">
        <v>66</v>
      </c>
      <c r="G57" s="4">
        <v>2</v>
      </c>
      <c r="H57" s="4">
        <v>13116</v>
      </c>
      <c r="I57" s="4">
        <v>41346772</v>
      </c>
      <c r="J57" s="5">
        <f t="shared" si="9"/>
        <v>1.6446265744759954</v>
      </c>
      <c r="K57" s="6">
        <f t="shared" si="10"/>
        <v>317.21944339451699</v>
      </c>
      <c r="L57" s="5">
        <f t="shared" si="11"/>
        <v>0.52170752654710639</v>
      </c>
      <c r="M57" s="5">
        <f t="shared" si="12"/>
        <v>0.48371369837529277</v>
      </c>
      <c r="N57" s="7">
        <f t="shared" si="4"/>
        <v>180.42437730184497</v>
      </c>
    </row>
    <row r="58" spans="1:14">
      <c r="A58" s="15">
        <v>57</v>
      </c>
      <c r="B58" s="3">
        <v>44805</v>
      </c>
      <c r="C58" s="4">
        <v>227310</v>
      </c>
      <c r="D58" s="4">
        <v>673</v>
      </c>
      <c r="E58" s="4">
        <v>178</v>
      </c>
      <c r="F58" s="4">
        <v>61</v>
      </c>
      <c r="G58" s="4">
        <v>5</v>
      </c>
      <c r="H58" s="4">
        <v>36784</v>
      </c>
      <c r="I58" s="4">
        <v>40712833</v>
      </c>
      <c r="J58" s="5">
        <f t="shared" si="9"/>
        <v>1.6211104739382789</v>
      </c>
      <c r="K58" s="6">
        <f t="shared" si="10"/>
        <v>903.49890414160075</v>
      </c>
      <c r="L58" s="5">
        <f t="shared" si="11"/>
        <v>1.4646715366957059</v>
      </c>
      <c r="M58" s="5">
        <f t="shared" si="12"/>
        <v>1.2281139954077871</v>
      </c>
      <c r="N58" s="7">
        <f t="shared" si="4"/>
        <v>179.10709163697155</v>
      </c>
    </row>
    <row r="59" spans="1:14">
      <c r="A59" s="15">
        <v>58</v>
      </c>
      <c r="B59" s="3">
        <v>44835</v>
      </c>
      <c r="C59" s="4">
        <v>227193</v>
      </c>
      <c r="D59" s="4">
        <v>769</v>
      </c>
      <c r="E59" s="4">
        <v>191</v>
      </c>
      <c r="F59" s="4">
        <v>78</v>
      </c>
      <c r="G59" s="4">
        <v>3</v>
      </c>
      <c r="H59" s="4">
        <v>19464</v>
      </c>
      <c r="I59" s="4">
        <v>40843548</v>
      </c>
      <c r="J59" s="5">
        <f t="shared" si="9"/>
        <v>1.9831773674510353</v>
      </c>
      <c r="K59" s="6">
        <f t="shared" si="10"/>
        <v>476.55017629712285</v>
      </c>
      <c r="L59" s="5">
        <f t="shared" si="11"/>
        <v>0.94508352408725493</v>
      </c>
      <c r="M59" s="5">
        <f t="shared" si="12"/>
        <v>0.73451013609297611</v>
      </c>
      <c r="N59" s="7">
        <f t="shared" si="4"/>
        <v>179.77467615639566</v>
      </c>
    </row>
    <row r="60" spans="1:14">
      <c r="A60" s="15">
        <v>59</v>
      </c>
      <c r="B60" s="3">
        <v>44866</v>
      </c>
      <c r="C60" s="4">
        <v>211226</v>
      </c>
      <c r="D60" s="4">
        <v>844</v>
      </c>
      <c r="E60" s="4">
        <v>161</v>
      </c>
      <c r="F60" s="4">
        <v>75</v>
      </c>
      <c r="G60" s="4">
        <v>1</v>
      </c>
      <c r="H60" s="4">
        <v>6809</v>
      </c>
      <c r="I60" s="4">
        <v>39790941</v>
      </c>
      <c r="J60" s="5">
        <f t="shared" si="9"/>
        <v>1.9099824756594723</v>
      </c>
      <c r="K60" s="6">
        <f t="shared" si="10"/>
        <v>171.11935101007037</v>
      </c>
      <c r="L60" s="5">
        <f t="shared" si="11"/>
        <v>0.32683496167545645</v>
      </c>
      <c r="M60" s="5">
        <f t="shared" si="12"/>
        <v>0.25131348363940426</v>
      </c>
      <c r="N60" s="7">
        <f t="shared" si="4"/>
        <v>188.38088587579182</v>
      </c>
    </row>
    <row r="61" spans="1:14">
      <c r="A61" s="15">
        <v>60</v>
      </c>
      <c r="B61" s="3">
        <v>44896</v>
      </c>
      <c r="C61" s="4">
        <v>204469</v>
      </c>
      <c r="D61" s="4">
        <v>886</v>
      </c>
      <c r="E61" s="4">
        <v>163</v>
      </c>
      <c r="F61" s="4">
        <v>58</v>
      </c>
      <c r="G61" s="4">
        <v>3</v>
      </c>
      <c r="H61" s="4">
        <v>19267</v>
      </c>
      <c r="I61" s="4">
        <v>38319045</v>
      </c>
      <c r="J61" s="5">
        <f t="shared" si="9"/>
        <v>1.5918977103944005</v>
      </c>
      <c r="K61" s="6">
        <f t="shared" si="10"/>
        <v>502.80480633063792</v>
      </c>
      <c r="L61" s="5">
        <f t="shared" si="11"/>
        <v>0.8004138199730424</v>
      </c>
      <c r="M61" s="5">
        <f t="shared" si="12"/>
        <v>0.78290051330872157</v>
      </c>
      <c r="N61" s="7">
        <f t="shared" si="4"/>
        <v>187.4076021303963</v>
      </c>
    </row>
    <row r="62" spans="1:14">
      <c r="A62" s="15">
        <v>61</v>
      </c>
      <c r="B62" s="3">
        <v>44927</v>
      </c>
      <c r="C62" s="4">
        <v>195153</v>
      </c>
      <c r="D62" s="4">
        <v>1078</v>
      </c>
      <c r="E62" s="4">
        <v>121</v>
      </c>
      <c r="F62" s="4">
        <v>66</v>
      </c>
      <c r="G62" s="4">
        <v>0</v>
      </c>
      <c r="H62" s="4">
        <v>2819</v>
      </c>
      <c r="I62" s="4">
        <v>36463604</v>
      </c>
      <c r="J62" s="5">
        <f t="shared" si="9"/>
        <v>1.810024044798205</v>
      </c>
      <c r="K62" s="6">
        <f t="shared" si="10"/>
        <v>77.309966398274838</v>
      </c>
      <c r="L62" s="5">
        <f t="shared" si="11"/>
        <v>0.13993289808341874</v>
      </c>
      <c r="M62" s="5">
        <f t="shared" si="12"/>
        <v>0</v>
      </c>
      <c r="N62" s="7">
        <f t="shared" si="4"/>
        <v>186.84623859228401</v>
      </c>
    </row>
    <row r="63" spans="1:14">
      <c r="A63" s="15">
        <v>62</v>
      </c>
      <c r="B63" s="3">
        <v>44958</v>
      </c>
      <c r="C63" s="9">
        <v>195235</v>
      </c>
      <c r="D63" s="9">
        <v>898</v>
      </c>
      <c r="E63" s="9">
        <v>148</v>
      </c>
      <c r="F63" s="9">
        <v>53</v>
      </c>
      <c r="G63" s="9">
        <v>1</v>
      </c>
      <c r="H63" s="9">
        <v>11118</v>
      </c>
      <c r="I63" s="9">
        <v>34537025</v>
      </c>
      <c r="J63" s="10">
        <f t="shared" ref="J63" si="13">((F63+G63)/I63)*10^6</f>
        <v>1.5635394189279477</v>
      </c>
      <c r="K63" s="11">
        <f t="shared" ref="K63" si="14">(H63/I63)*10^6</f>
        <v>321.91539369705413</v>
      </c>
      <c r="L63" s="10">
        <f t="shared" ref="L63" si="15">J63*K63/1000</f>
        <v>0.50332740760505346</v>
      </c>
      <c r="M63" s="10">
        <f t="shared" ref="M63:M85" si="16">(G63/I63)*10000000</f>
        <v>0.28954433683850878</v>
      </c>
      <c r="N63" s="12">
        <f>I63/C63</f>
        <v>176.89976182549236</v>
      </c>
    </row>
    <row r="64" spans="1:14">
      <c r="A64" s="15">
        <v>63</v>
      </c>
      <c r="B64" s="8">
        <v>44986</v>
      </c>
      <c r="C64" s="4">
        <v>194255</v>
      </c>
      <c r="D64" s="13">
        <v>791</v>
      </c>
      <c r="E64" s="13">
        <v>150</v>
      </c>
      <c r="F64" s="13">
        <v>59</v>
      </c>
      <c r="G64" s="13">
        <v>0</v>
      </c>
      <c r="H64" s="9">
        <v>5139</v>
      </c>
      <c r="I64" s="4">
        <v>37412373</v>
      </c>
      <c r="J64" s="13" t="s">
        <v>14</v>
      </c>
      <c r="K64" s="13">
        <v>137</v>
      </c>
      <c r="L64" s="13" t="s">
        <v>15</v>
      </c>
      <c r="M64" s="10">
        <f t="shared" si="16"/>
        <v>0</v>
      </c>
      <c r="N64" s="7">
        <f t="shared" si="4"/>
        <v>192.59413142518855</v>
      </c>
    </row>
    <row r="65" spans="1:14">
      <c r="A65" s="15">
        <v>64</v>
      </c>
      <c r="B65" s="8">
        <v>45017</v>
      </c>
      <c r="C65" s="4">
        <v>202622</v>
      </c>
      <c r="D65" s="13">
        <v>967</v>
      </c>
      <c r="E65" s="13">
        <v>141</v>
      </c>
      <c r="F65" s="13">
        <v>74</v>
      </c>
      <c r="G65" s="9">
        <v>2</v>
      </c>
      <c r="H65" s="9">
        <v>14668</v>
      </c>
      <c r="I65" s="9">
        <v>38533731</v>
      </c>
      <c r="J65" s="13" t="s">
        <v>16</v>
      </c>
      <c r="K65" s="13">
        <v>381</v>
      </c>
      <c r="L65" s="13" t="s">
        <v>17</v>
      </c>
      <c r="M65" s="10">
        <f t="shared" si="16"/>
        <v>0.51902578548648715</v>
      </c>
      <c r="N65" s="12">
        <f t="shared" si="4"/>
        <v>190.17545478773283</v>
      </c>
    </row>
    <row r="66" spans="1:14">
      <c r="A66" s="15">
        <v>65</v>
      </c>
      <c r="B66" s="8">
        <v>45047</v>
      </c>
      <c r="C66" s="4">
        <v>205382</v>
      </c>
      <c r="D66" s="13">
        <v>1239</v>
      </c>
      <c r="E66" s="13">
        <v>215</v>
      </c>
      <c r="F66" s="13">
        <v>65</v>
      </c>
      <c r="G66" s="13">
        <v>0</v>
      </c>
      <c r="H66" s="9">
        <v>842</v>
      </c>
      <c r="I66" s="4">
        <v>40437794</v>
      </c>
      <c r="J66" s="13" t="s">
        <v>18</v>
      </c>
      <c r="K66" s="13">
        <v>21</v>
      </c>
      <c r="L66" s="13" t="s">
        <v>19</v>
      </c>
      <c r="M66" s="10">
        <f>(G66/I66)*10000000</f>
        <v>0</v>
      </c>
      <c r="N66" s="7">
        <f t="shared" si="4"/>
        <v>196.89064280219299</v>
      </c>
    </row>
    <row r="67" spans="1:14">
      <c r="A67" s="15">
        <v>66</v>
      </c>
      <c r="B67" s="8">
        <v>45078</v>
      </c>
      <c r="C67" s="4">
        <v>209668</v>
      </c>
      <c r="D67" s="13">
        <v>697</v>
      </c>
      <c r="E67" s="13">
        <v>180</v>
      </c>
      <c r="F67" s="13">
        <v>63</v>
      </c>
      <c r="G67" s="9">
        <v>3</v>
      </c>
      <c r="H67" s="9">
        <v>19572</v>
      </c>
      <c r="I67" s="4">
        <v>33808090</v>
      </c>
      <c r="J67" s="13" t="s">
        <v>20</v>
      </c>
      <c r="K67" s="13">
        <v>579</v>
      </c>
      <c r="L67" s="13" t="s">
        <v>21</v>
      </c>
      <c r="M67" s="10">
        <f t="shared" si="16"/>
        <v>0.88736157529159432</v>
      </c>
      <c r="N67" s="12">
        <f>I67/C67</f>
        <v>161.24582673560104</v>
      </c>
    </row>
    <row r="68" spans="1:14">
      <c r="A68" s="15">
        <v>67</v>
      </c>
      <c r="B68" s="8">
        <v>45108</v>
      </c>
      <c r="C68" s="4">
        <v>215971</v>
      </c>
      <c r="D68" s="13">
        <v>627</v>
      </c>
      <c r="E68" s="13">
        <v>191</v>
      </c>
      <c r="F68" s="13">
        <v>68</v>
      </c>
      <c r="G68" s="13">
        <v>0</v>
      </c>
      <c r="H68" s="9">
        <v>1090</v>
      </c>
      <c r="I68" s="4">
        <v>41224212</v>
      </c>
      <c r="J68" s="13" t="s">
        <v>22</v>
      </c>
      <c r="K68" s="13">
        <v>26</v>
      </c>
      <c r="L68" s="13" t="s">
        <v>23</v>
      </c>
      <c r="M68" s="10">
        <f t="shared" si="16"/>
        <v>0</v>
      </c>
      <c r="N68" s="7">
        <f t="shared" ref="N67:N79" si="17">I68/C68</f>
        <v>190.87846053405318</v>
      </c>
    </row>
    <row r="69" spans="1:14">
      <c r="A69" s="15">
        <v>68</v>
      </c>
      <c r="B69" s="8">
        <v>45139</v>
      </c>
      <c r="C69" s="4">
        <v>212097</v>
      </c>
      <c r="D69" s="13">
        <v>680</v>
      </c>
      <c r="E69" s="13">
        <v>199</v>
      </c>
      <c r="F69" s="13">
        <v>65</v>
      </c>
      <c r="G69" s="9">
        <v>4</v>
      </c>
      <c r="H69" s="9">
        <v>24784</v>
      </c>
      <c r="I69" s="4">
        <v>41088931</v>
      </c>
      <c r="J69" s="13" t="s">
        <v>24</v>
      </c>
      <c r="K69" s="13">
        <v>603</v>
      </c>
      <c r="L69" s="13" t="s">
        <v>25</v>
      </c>
      <c r="M69" s="10">
        <f t="shared" si="16"/>
        <v>0.97349819103349267</v>
      </c>
      <c r="N69" s="12">
        <f t="shared" si="17"/>
        <v>193.72707299018845</v>
      </c>
    </row>
    <row r="70" spans="1:14">
      <c r="A70" s="15">
        <v>69</v>
      </c>
      <c r="B70" s="8">
        <v>45170</v>
      </c>
      <c r="C70" s="4">
        <v>210028</v>
      </c>
      <c r="D70" s="13">
        <v>598</v>
      </c>
      <c r="E70" s="13">
        <v>174</v>
      </c>
      <c r="F70" s="13">
        <v>72</v>
      </c>
      <c r="G70" s="13">
        <v>3</v>
      </c>
      <c r="H70" s="9">
        <v>23402</v>
      </c>
      <c r="I70" s="4">
        <v>40850287</v>
      </c>
      <c r="J70" s="13" t="s">
        <v>26</v>
      </c>
      <c r="K70" s="13">
        <v>573</v>
      </c>
      <c r="L70" s="13" t="s">
        <v>27</v>
      </c>
      <c r="M70" s="10">
        <f t="shared" si="16"/>
        <v>0.73438896524766151</v>
      </c>
      <c r="N70" s="7">
        <f t="shared" si="17"/>
        <v>194.49924295808177</v>
      </c>
    </row>
    <row r="71" spans="1:14">
      <c r="A71" s="15">
        <v>70</v>
      </c>
      <c r="B71" s="8">
        <v>45200</v>
      </c>
      <c r="C71" s="4">
        <v>219307</v>
      </c>
      <c r="D71" s="13">
        <v>786</v>
      </c>
      <c r="E71" s="13">
        <v>171</v>
      </c>
      <c r="F71" s="13">
        <v>68</v>
      </c>
      <c r="G71" s="9">
        <v>2</v>
      </c>
      <c r="H71" s="9">
        <v>13173</v>
      </c>
      <c r="I71" s="4">
        <v>42702826</v>
      </c>
      <c r="J71" s="13" t="s">
        <v>28</v>
      </c>
      <c r="K71" s="13">
        <v>308</v>
      </c>
      <c r="L71" s="13" t="s">
        <v>29</v>
      </c>
      <c r="M71" s="10">
        <f t="shared" si="16"/>
        <v>0.46835307808434035</v>
      </c>
      <c r="N71" s="12">
        <f t="shared" si="17"/>
        <v>194.71711345283097</v>
      </c>
    </row>
    <row r="72" spans="1:14">
      <c r="A72" s="15">
        <v>71</v>
      </c>
      <c r="B72" s="8">
        <v>45231</v>
      </c>
      <c r="C72" s="4">
        <v>218160</v>
      </c>
      <c r="D72" s="13">
        <v>596</v>
      </c>
      <c r="E72" s="13">
        <v>206</v>
      </c>
      <c r="F72" s="13">
        <v>66</v>
      </c>
      <c r="G72" s="13">
        <v>1</v>
      </c>
      <c r="H72" s="9">
        <v>10285</v>
      </c>
      <c r="I72" s="4">
        <v>41861377</v>
      </c>
      <c r="J72" s="13" t="s">
        <v>30</v>
      </c>
      <c r="K72" s="13">
        <v>246</v>
      </c>
      <c r="L72" s="13" t="s">
        <v>31</v>
      </c>
      <c r="M72" s="10">
        <f t="shared" si="16"/>
        <v>0.23888368507323587</v>
      </c>
      <c r="N72" s="7">
        <f t="shared" si="17"/>
        <v>191.88383296663</v>
      </c>
    </row>
    <row r="73" spans="1:14">
      <c r="A73" s="15">
        <v>72</v>
      </c>
      <c r="B73" s="8">
        <v>45261</v>
      </c>
      <c r="C73" s="4">
        <v>216405</v>
      </c>
      <c r="D73" s="13">
        <v>649</v>
      </c>
      <c r="E73" s="13">
        <v>180</v>
      </c>
      <c r="F73" s="13">
        <v>64</v>
      </c>
      <c r="G73" s="9">
        <v>0</v>
      </c>
      <c r="H73" s="9">
        <v>1545</v>
      </c>
      <c r="I73" s="4">
        <v>35880859</v>
      </c>
      <c r="J73" s="13" t="s">
        <v>32</v>
      </c>
      <c r="K73" s="13">
        <v>43</v>
      </c>
      <c r="L73" s="13" t="s">
        <v>33</v>
      </c>
      <c r="M73" s="10">
        <f t="shared" si="16"/>
        <v>0</v>
      </c>
      <c r="N73" s="12">
        <f t="shared" si="17"/>
        <v>165.80420507844087</v>
      </c>
    </row>
    <row r="74" spans="1:14">
      <c r="A74" s="15">
        <v>73</v>
      </c>
      <c r="B74" s="8">
        <v>45292</v>
      </c>
      <c r="C74" s="13">
        <v>209246</v>
      </c>
      <c r="D74" s="13">
        <v>429</v>
      </c>
      <c r="E74" s="13">
        <v>184</v>
      </c>
      <c r="F74" s="13">
        <v>63</v>
      </c>
      <c r="G74" s="13">
        <v>2</v>
      </c>
      <c r="H74" s="13">
        <v>19010</v>
      </c>
      <c r="I74" s="13">
        <v>39903134</v>
      </c>
      <c r="J74" s="13" t="s">
        <v>34</v>
      </c>
      <c r="K74" s="13">
        <v>476</v>
      </c>
      <c r="L74" s="13" t="s">
        <v>35</v>
      </c>
      <c r="M74" s="10">
        <f t="shared" si="16"/>
        <v>0.50121376431234699</v>
      </c>
      <c r="N74" s="12">
        <f t="shared" si="17"/>
        <v>190.69962627720483</v>
      </c>
    </row>
    <row r="75" spans="1:14">
      <c r="A75" s="15">
        <v>74</v>
      </c>
      <c r="B75" s="8">
        <v>45323</v>
      </c>
      <c r="C75" s="13">
        <v>209456</v>
      </c>
      <c r="D75" s="13">
        <v>421</v>
      </c>
      <c r="E75" s="13">
        <v>179</v>
      </c>
      <c r="F75" s="13">
        <v>70</v>
      </c>
      <c r="G75" s="13">
        <v>2</v>
      </c>
      <c r="H75" s="13">
        <v>12808</v>
      </c>
      <c r="I75" s="13">
        <v>37585305</v>
      </c>
      <c r="J75" s="13" t="s">
        <v>36</v>
      </c>
      <c r="K75" s="13">
        <v>341</v>
      </c>
      <c r="L75" s="13" t="s">
        <v>37</v>
      </c>
      <c r="M75" s="10">
        <f t="shared" si="16"/>
        <v>0.53212286025083477</v>
      </c>
      <c r="N75" s="12">
        <f t="shared" si="17"/>
        <v>179.44248434038653</v>
      </c>
    </row>
    <row r="76" spans="1:14">
      <c r="A76" s="15">
        <v>75</v>
      </c>
      <c r="B76" s="18">
        <v>45352</v>
      </c>
      <c r="C76" s="19">
        <v>217303</v>
      </c>
      <c r="D76" s="19">
        <v>603</v>
      </c>
      <c r="E76" s="19">
        <v>179</v>
      </c>
      <c r="F76" s="19">
        <v>64</v>
      </c>
      <c r="G76" s="19">
        <v>2</v>
      </c>
      <c r="H76" s="19">
        <v>13677</v>
      </c>
      <c r="I76" s="19">
        <v>39048947</v>
      </c>
      <c r="J76" s="19" t="s">
        <v>38</v>
      </c>
      <c r="K76" s="19">
        <v>350</v>
      </c>
      <c r="L76" s="19" t="s">
        <v>39</v>
      </c>
      <c r="M76" s="10">
        <f t="shared" si="16"/>
        <v>0.51217770353705061</v>
      </c>
      <c r="N76" s="12">
        <f t="shared" si="17"/>
        <v>179.69814958836278</v>
      </c>
    </row>
    <row r="77" spans="1:14">
      <c r="A77" s="15">
        <v>76</v>
      </c>
      <c r="B77" s="16">
        <v>45383</v>
      </c>
      <c r="C77" s="13">
        <v>202111</v>
      </c>
      <c r="D77" s="13">
        <v>448</v>
      </c>
      <c r="E77" s="13">
        <v>190</v>
      </c>
      <c r="F77" s="13">
        <v>64</v>
      </c>
      <c r="G77" s="13">
        <v>2</v>
      </c>
      <c r="H77" s="13">
        <v>15802</v>
      </c>
      <c r="I77" s="13">
        <v>38923507</v>
      </c>
      <c r="J77" s="13" t="s">
        <v>40</v>
      </c>
      <c r="K77" s="13">
        <v>406</v>
      </c>
      <c r="L77" s="13" t="s">
        <v>41</v>
      </c>
      <c r="M77" s="17">
        <f t="shared" si="16"/>
        <v>0.5138283145966267</v>
      </c>
      <c r="N77" s="12">
        <f t="shared" si="17"/>
        <v>192.58480241055656</v>
      </c>
    </row>
    <row r="78" spans="1:14">
      <c r="A78" s="15">
        <v>77</v>
      </c>
      <c r="B78" s="16">
        <v>45413</v>
      </c>
      <c r="C78" s="13">
        <v>206416</v>
      </c>
      <c r="D78" s="13">
        <v>440</v>
      </c>
      <c r="E78" s="13">
        <v>144</v>
      </c>
      <c r="F78" s="13">
        <v>99</v>
      </c>
      <c r="G78" s="13">
        <v>1</v>
      </c>
      <c r="H78" s="13">
        <v>7143</v>
      </c>
      <c r="I78" s="13">
        <v>39656111</v>
      </c>
      <c r="J78" s="13" t="s">
        <v>42</v>
      </c>
      <c r="K78" s="13">
        <v>180</v>
      </c>
      <c r="L78" s="13" t="s">
        <v>43</v>
      </c>
      <c r="M78" s="17">
        <f t="shared" si="16"/>
        <v>0.25216794455714531</v>
      </c>
      <c r="N78" s="12">
        <f t="shared" si="17"/>
        <v>192.11742791256492</v>
      </c>
    </row>
    <row r="79" spans="1:14">
      <c r="A79" s="15">
        <v>78</v>
      </c>
      <c r="B79" s="16">
        <v>45444</v>
      </c>
      <c r="C79" s="13">
        <v>217585</v>
      </c>
      <c r="D79" s="13">
        <v>562</v>
      </c>
      <c r="E79" s="13">
        <v>177</v>
      </c>
      <c r="F79" s="13">
        <v>66</v>
      </c>
      <c r="G79" s="13">
        <v>2</v>
      </c>
      <c r="H79" s="13">
        <v>13642</v>
      </c>
      <c r="I79" s="13">
        <v>39285368</v>
      </c>
      <c r="J79" s="13" t="s">
        <v>44</v>
      </c>
      <c r="K79" s="13">
        <v>347</v>
      </c>
      <c r="L79" s="13" t="s">
        <v>45</v>
      </c>
      <c r="M79" s="17">
        <f t="shared" si="16"/>
        <v>0.50909539653542257</v>
      </c>
      <c r="N79" s="12">
        <f>I79/C79</f>
        <v>180.55182112737552</v>
      </c>
    </row>
    <row r="80" spans="1:14">
      <c r="A80" s="15">
        <v>79</v>
      </c>
      <c r="B80" s="16">
        <v>45474</v>
      </c>
      <c r="C80" s="13">
        <v>215527</v>
      </c>
      <c r="D80" s="13">
        <v>419</v>
      </c>
      <c r="E80" s="13">
        <v>152</v>
      </c>
      <c r="F80" s="13">
        <v>98</v>
      </c>
      <c r="G80" s="13">
        <v>2</v>
      </c>
      <c r="H80" s="13">
        <v>18808</v>
      </c>
      <c r="I80" s="13">
        <v>42284665</v>
      </c>
      <c r="J80" s="13" t="s">
        <v>46</v>
      </c>
      <c r="K80" s="13">
        <v>445</v>
      </c>
      <c r="L80" s="13" t="s">
        <v>27</v>
      </c>
      <c r="M80" s="17">
        <f t="shared" si="16"/>
        <v>0.47298470970504319</v>
      </c>
      <c r="N80" s="12">
        <f t="shared" ref="N80:N85" si="18">I80/C80</f>
        <v>196.19196202795936</v>
      </c>
    </row>
    <row r="81" spans="1:14">
      <c r="A81" s="15">
        <v>80</v>
      </c>
      <c r="B81" s="16">
        <v>45505</v>
      </c>
      <c r="C81" s="13">
        <v>220734</v>
      </c>
      <c r="D81" s="13">
        <v>469</v>
      </c>
      <c r="E81" s="13">
        <v>161</v>
      </c>
      <c r="F81" s="13">
        <v>74</v>
      </c>
      <c r="G81" s="13">
        <v>1</v>
      </c>
      <c r="H81" s="13">
        <v>7024</v>
      </c>
      <c r="I81" s="13">
        <v>42758783</v>
      </c>
      <c r="J81" s="13" t="s">
        <v>47</v>
      </c>
      <c r="K81" s="13">
        <v>164</v>
      </c>
      <c r="L81" s="13" t="s">
        <v>48</v>
      </c>
      <c r="M81" s="17">
        <f t="shared" si="16"/>
        <v>0.23387007997865608</v>
      </c>
      <c r="N81" s="12">
        <f t="shared" si="18"/>
        <v>193.71181150162639</v>
      </c>
    </row>
    <row r="82" spans="1:14">
      <c r="A82" s="15">
        <v>81</v>
      </c>
      <c r="B82" s="16">
        <v>45536</v>
      </c>
      <c r="C82" s="13">
        <v>224643</v>
      </c>
      <c r="D82" s="13">
        <v>472</v>
      </c>
      <c r="E82" s="13">
        <v>137</v>
      </c>
      <c r="F82" s="13">
        <v>84</v>
      </c>
      <c r="G82" s="13">
        <v>0</v>
      </c>
      <c r="H82" s="13">
        <v>1872</v>
      </c>
      <c r="I82" s="13">
        <v>43111093</v>
      </c>
      <c r="J82" s="13" t="s">
        <v>49</v>
      </c>
      <c r="K82" s="13">
        <v>43</v>
      </c>
      <c r="L82" s="13" t="s">
        <v>33</v>
      </c>
      <c r="M82" s="17">
        <f t="shared" si="16"/>
        <v>0</v>
      </c>
      <c r="N82" s="12">
        <f t="shared" si="18"/>
        <v>191.90935395271609</v>
      </c>
    </row>
    <row r="83" spans="1:14">
      <c r="A83" s="15">
        <v>82</v>
      </c>
      <c r="B83" s="16">
        <v>45566</v>
      </c>
      <c r="C83" s="13">
        <v>229066</v>
      </c>
      <c r="D83" s="13">
        <v>503</v>
      </c>
      <c r="E83" s="13">
        <v>180</v>
      </c>
      <c r="F83" s="13">
        <v>65</v>
      </c>
      <c r="G83" s="13">
        <v>0</v>
      </c>
      <c r="H83" s="13">
        <v>682</v>
      </c>
      <c r="I83" s="13">
        <v>45428249</v>
      </c>
      <c r="J83" s="13" t="s">
        <v>50</v>
      </c>
      <c r="K83" s="13">
        <v>15</v>
      </c>
      <c r="L83" s="13" t="s">
        <v>51</v>
      </c>
      <c r="M83" s="17">
        <f t="shared" si="16"/>
        <v>0</v>
      </c>
      <c r="N83" s="12">
        <f t="shared" si="18"/>
        <v>198.31947560964963</v>
      </c>
    </row>
    <row r="84" spans="1:14">
      <c r="A84" s="15">
        <v>83</v>
      </c>
      <c r="B84" s="16">
        <v>45597</v>
      </c>
      <c r="C84" s="13">
        <v>226118</v>
      </c>
      <c r="D84" s="13">
        <v>623</v>
      </c>
      <c r="E84" s="13">
        <v>187</v>
      </c>
      <c r="F84" s="13">
        <v>73</v>
      </c>
      <c r="G84" s="13">
        <v>1</v>
      </c>
      <c r="H84" s="13">
        <v>6945</v>
      </c>
      <c r="I84" s="13">
        <v>43575625</v>
      </c>
      <c r="J84" s="13" t="s">
        <v>24</v>
      </c>
      <c r="K84" s="13">
        <v>159</v>
      </c>
      <c r="L84" s="13" t="s">
        <v>52</v>
      </c>
      <c r="M84" s="17">
        <f t="shared" si="16"/>
        <v>0.22948609457695673</v>
      </c>
      <c r="N84" s="12">
        <f t="shared" si="18"/>
        <v>192.71188052255903</v>
      </c>
    </row>
    <row r="85" spans="1:14">
      <c r="A85" s="15">
        <v>84</v>
      </c>
      <c r="B85" s="16">
        <v>45627</v>
      </c>
      <c r="C85" s="13">
        <v>221481</v>
      </c>
      <c r="D85" s="13">
        <v>494</v>
      </c>
      <c r="E85" s="13">
        <v>170</v>
      </c>
      <c r="F85" s="13">
        <v>68</v>
      </c>
      <c r="G85" s="13">
        <v>0</v>
      </c>
      <c r="H85" s="13">
        <v>1537</v>
      </c>
      <c r="I85" s="13">
        <v>40753740</v>
      </c>
      <c r="J85" s="13" t="s">
        <v>24</v>
      </c>
      <c r="K85" s="13">
        <v>38</v>
      </c>
      <c r="L85" s="13" t="s">
        <v>53</v>
      </c>
      <c r="M85" s="17">
        <f t="shared" si="16"/>
        <v>0</v>
      </c>
      <c r="N85" s="12">
        <f t="shared" si="18"/>
        <v>184.00558061413847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162B3-4137-40B6-947A-9C097C912CF1}">
  <dimension ref="A1"/>
  <sheetViews>
    <sheetView workbookViewId="0">
      <selection activeCell="C10" sqref="C10"/>
    </sheetView>
  </sheetViews>
  <sheetFormatPr defaultColWidth="11.42578125"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A3B09FDBF8A419746B8BB4F7F3716" ma:contentTypeVersion="6" ma:contentTypeDescription="Crear nuevo documento." ma:contentTypeScope="" ma:versionID="3dd323a4b51e9b1ef4039cddd28db5e6">
  <xsd:schema xmlns:xsd="http://www.w3.org/2001/XMLSchema" xmlns:xs="http://www.w3.org/2001/XMLSchema" xmlns:p="http://schemas.microsoft.com/office/2006/metadata/properties" xmlns:ns2="151139b2-0a3b-4b30-b2fc-f49cd5f7c2bb" xmlns:ns3="1231b425-58fb-420e-aabe-a8519120e483" targetNamespace="http://schemas.microsoft.com/office/2006/metadata/properties" ma:root="true" ma:fieldsID="ab15a987bebcc5678d7d0022bf6a15a8" ns2:_="" ns3:_="">
    <xsd:import namespace="151139b2-0a3b-4b30-b2fc-f49cd5f7c2bb"/>
    <xsd:import namespace="1231b425-58fb-420e-aabe-a8519120e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9b2-0a3b-4b30-b2fc-f49cd5f7c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b425-58fb-420e-aabe-a8519120e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31b425-58fb-420e-aabe-a8519120e483">
      <UserInfo>
        <DisplayName>Randal Arturo Villar Vivar</DisplayName>
        <AccountId>77</AccountId>
        <AccountType/>
      </UserInfo>
      <UserInfo>
        <DisplayName>Wilder Santos Viera</DisplayName>
        <AccountId>16</AccountId>
        <AccountType/>
      </UserInfo>
      <UserInfo>
        <DisplayName>Edmer Pariona Malpica</DisplayName>
        <AccountId>9</AccountId>
        <AccountType/>
      </UserInfo>
      <UserInfo>
        <DisplayName>Ronald Eduardo Nieto Ortiz</DisplayName>
        <AccountId>78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0310044-786B-4AFA-8E5A-C2E997FD730B}"/>
</file>

<file path=customXml/itemProps2.xml><?xml version="1.0" encoding="utf-8"?>
<ds:datastoreItem xmlns:ds="http://schemas.openxmlformats.org/officeDocument/2006/customXml" ds:itemID="{8D570A5C-B505-4B82-8A48-96D859D988DC}"/>
</file>

<file path=customXml/itemProps3.xml><?xml version="1.0" encoding="utf-8"?>
<ds:datastoreItem xmlns:ds="http://schemas.openxmlformats.org/officeDocument/2006/customXml" ds:itemID="{A6EF3D6A-E23C-40C9-9C07-5BC35336E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Wilder Santos Viera</dc:creator>
  <cp:keywords/>
  <dc:description/>
  <cp:lastModifiedBy>Angelo Wilfredo Arambulo Figueroa</cp:lastModifiedBy>
  <cp:revision/>
  <dcterms:created xsi:type="dcterms:W3CDTF">2023-04-26T18:57:01Z</dcterms:created>
  <dcterms:modified xsi:type="dcterms:W3CDTF">2025-06-04T21:58:34Z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0x0101002C6A3B09FDBF8A419746B8BB4F7F3716</vt:lpwstr>
  </property>
</Properties>
</file>